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R-LGShare\18_建設課\001_建設課\009_公営企業会計\08_経営比較分析表\R4\【住田町】経営比較分析表\"/>
    </mc:Choice>
  </mc:AlternateContent>
  <workbookProtection workbookAlgorithmName="SHA-512" workbookHashValue="ZRFEgAtC38LYjuc8dCi/qPtlv5OswbtFW1Aic+kATpmcFXxycR9Hp7Nx5iiX+nYFzaH3Fr4xTNY+TcgoWKxNbw==" workbookSaltValue="mbquR3Ucb6xDtTCNFOps/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<sst xmlns="http://schemas.openxmlformats.org/spreadsheetml/2006/main" count="294" uniqueCount="114">
  <si>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</si>
  <si>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</si>
  <si>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</si>
  <si>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</si>
  <si>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</si>
  <si>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</si>
  <si>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</si>
  <si>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</si>
  <si>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</si>
  <si>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</si>
  <si>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</si>
  <si>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</si>
  <si>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</si>
  <si>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</si>
  <si>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</si>
  <si>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</si>
  <si>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</si>
  <si>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</si>
  <si>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</si>
  <si>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</si>
  <si>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</si>
  <si>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</si>
  <si>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</si>
  <si>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</si>
  <si>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</si>
  <si>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</si>
  <si>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</si>
  <si>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</si>
  <si>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</si>
  <si>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</si>
  <si>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</si>
  <si>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</si>
  <si>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</si>
  <si>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</si>
  <si>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</si>
  <si>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</si>
  <si>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</si>
  <si>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</si>
  <si>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</si>
  <si>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</si>
  <si>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</si>
  <si>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</si>
  <si>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</si>
  <si>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</si>
  <si>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</si>
  <si>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</si>
  <si>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</si>
  <si>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</si>
  <si>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</si>
  <si>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</si>
  <si>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</si>
  <si>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</si>
  <si>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</si>
  <si>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</si>
  <si>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</si>
  <si>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</si>
  <si>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</si>
  <si>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</si>
  <si>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</si>
  <si>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</si>
  <si>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</si>
  <si>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</si>
  <si>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</si>
  <si>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</si>
  <si>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</si>
  <si>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</si>
  <si>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</si>
  <si>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</si>
  <si>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</si>
  <si>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</si>
  <si>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</si>
  <si>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</si>
  <si>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</si>
  <si>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</si>
  <si>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</si>
  <si>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</si>
  <si>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</si>
  <si>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</si>
  <si>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</si>
  <si>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</si>
  <si>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</si>
  <si>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</si>
  <si>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</si>
  <si>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</si>
  <si>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</si>
  <si>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</si>
  <si>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</si>
  <si>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</si>
  <si>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</si>
  <si>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</si>
  <si>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</si>
  <si>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</si>
  <si>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住田町</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</si>
  <si>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</si>
  <si>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</si>
  <si>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</si>
  <si>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</si>
  <si>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</si>
  <si>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</si>
  <si>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</si>
  <si>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</si>
  <si>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</si>
  <si>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</si>
  <si>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</si>
  <si>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</si>
  <si>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</si>
  <si>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</si>
  <si>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</si>
  <si>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</si>
  <si>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</si>
  <si>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</si>
  <si>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令和2年度より法適用に移行したが、その時点で償却済みの固定資産も多いことから、減価償却率は低い数値となっている。耐用年数を過ぎている資産、特にも浄水場における機械及び電気設備については順次更新していく必要があるが、その更新時期を明確にする必要がある。今後、アセットマネジメント計画を策定し、経営状況を踏まえた計画に基づき、老朽化した施設の更新を行う。</t>
    <phoneticPr fontId="4"/>
  </si>
  <si>
    <t>　料金回収率及び有収率の改善により、昨年度よりも経営状況は改善されている。しかしながら、給水人口の減少は今後さらに加速していくことが懸念され、これまでと同水準の給水収益を確保していくことが難しくなっていくことが予想される。
　その中で、費用（特にも修繕費）削減のための施設更新は必須であり、現状決算と経営戦略内の財政投資計画との乖離がないか、ローリングした上で、明確な施設更新計画を策定し、財源確保に向けた取り組みを実施していく。</t>
    <rPh sb="1" eb="3">
      <t>リョウキン</t>
    </rPh>
    <rPh sb="3" eb="6">
      <t>カイシュウリツ</t>
    </rPh>
    <rPh sb="6" eb="7">
      <t>オヨ</t>
    </rPh>
    <rPh sb="8" eb="11">
      <t>ユウシュウリツ</t>
    </rPh>
    <rPh sb="12" eb="14">
      <t>カイゼン</t>
    </rPh>
    <rPh sb="18" eb="21">
      <t>サクネンド</t>
    </rPh>
    <rPh sb="24" eb="26">
      <t>ケイエイ</t>
    </rPh>
    <rPh sb="26" eb="28">
      <t>ジョウキョウ</t>
    </rPh>
    <rPh sb="29" eb="31">
      <t>カイゼン</t>
    </rPh>
    <rPh sb="44" eb="48">
      <t>キュウスイジンコウ</t>
    </rPh>
    <rPh sb="49" eb="51">
      <t>ゲンショウ</t>
    </rPh>
    <rPh sb="52" eb="54">
      <t>コンゴ</t>
    </rPh>
    <rPh sb="57" eb="59">
      <t>カソク</t>
    </rPh>
    <rPh sb="66" eb="68">
      <t>ケネン</t>
    </rPh>
    <rPh sb="76" eb="79">
      <t>ドウスイジュン</t>
    </rPh>
    <rPh sb="80" eb="84">
      <t>キュウスイシュウエキ</t>
    </rPh>
    <rPh sb="85" eb="87">
      <t>カクホ</t>
    </rPh>
    <rPh sb="94" eb="95">
      <t>ムズカ</t>
    </rPh>
    <rPh sb="105" eb="107">
      <t>ヨソウ</t>
    </rPh>
    <rPh sb="115" eb="116">
      <t>ナカ</t>
    </rPh>
    <rPh sb="134" eb="138">
      <t>シセツコウシン</t>
    </rPh>
    <rPh sb="139" eb="141">
      <t>ヒッス</t>
    </rPh>
    <rPh sb="145" eb="149">
      <t>ゲンジョウケッサン</t>
    </rPh>
    <rPh sb="150" eb="155">
      <t>ケイエイセンリャクナイ</t>
    </rPh>
    <rPh sb="160" eb="162">
      <t>ケイカク</t>
    </rPh>
    <rPh sb="164" eb="166">
      <t>カイリ</t>
    </rPh>
    <rPh sb="178" eb="179">
      <t>ウエ</t>
    </rPh>
    <rPh sb="181" eb="183">
      <t>メイカク</t>
    </rPh>
    <rPh sb="184" eb="190">
      <t>シセツコウシンケイカク</t>
    </rPh>
    <rPh sb="191" eb="193">
      <t>サクテイ</t>
    </rPh>
    <rPh sb="195" eb="199">
      <t>ザイゲンカクホ</t>
    </rPh>
    <rPh sb="200" eb="201">
      <t>ム</t>
    </rPh>
    <rPh sb="203" eb="204">
      <t>ト</t>
    </rPh>
    <rPh sb="205" eb="206">
      <t>ク</t>
    </rPh>
    <rPh sb="208" eb="210">
      <t>ジッシ</t>
    </rPh>
    <phoneticPr fontId="4"/>
  </si>
  <si>
    <t>・経常収支比率は、100％を超えているものの料金回収率が100％を下回っていることから給水収益以外の収入、特にも一般会計繰入金に依存している状況にある。また、今後は人口減少により給水収益が徐々に減少傾向になることから、維持管理費等の削減や料金の見直しを検討し、安定的な経営を目指していく。
・企業債残高比率は、新たに事業着手せず、企業債残高は減少するが、今後の施設更新に伴い、現状よりも増加する可能性がある。また、流動比率は類似団体平均値よりも高い水準にあり、今後の施設更新による流動負債の増加に対して、支払能力は確保できているものと考える。
・料金回収率については、供給単価を維持し、前年度比較で給水原価が低くなったことから上昇しているが、依然100％を下回り給水収益のみで賄えていない状況にある。有収率がいまだ全国、類似団体の平均以下の現状から、給水原価が高額になっていることが要因と予想される。細かな漏水調査やアセットマネジメント計画を策定し、管路更新を行う必要がある。
・施設利用率は、50％を下回っており、今後も急速な人口減少により低下していくことが懸念される。人口動態や給水人口の推移を注視しながら、施設規模の妥当性を検討していく。</t>
    <rPh sb="207" eb="211">
      <t>リュウドウヒリツ</t>
    </rPh>
    <rPh sb="212" eb="216">
      <t>ルイジダンタイ</t>
    </rPh>
    <rPh sb="216" eb="219">
      <t>ヘイキンチ</t>
    </rPh>
    <rPh sb="222" eb="223">
      <t>タカ</t>
    </rPh>
    <rPh sb="224" eb="226">
      <t>スイジュン</t>
    </rPh>
    <rPh sb="230" eb="232">
      <t>コンゴ</t>
    </rPh>
    <rPh sb="233" eb="237">
      <t>シセツコウシン</t>
    </rPh>
    <rPh sb="240" eb="242">
      <t>リュウドウ</t>
    </rPh>
    <rPh sb="242" eb="244">
      <t>フサイ</t>
    </rPh>
    <rPh sb="245" eb="247">
      <t>ゾウカ</t>
    </rPh>
    <rPh sb="248" eb="249">
      <t>タイ</t>
    </rPh>
    <rPh sb="252" eb="254">
      <t>シハラ</t>
    </rPh>
    <rPh sb="254" eb="256">
      <t>ノウリョク</t>
    </rPh>
    <rPh sb="257" eb="259">
      <t>カクホ</t>
    </rPh>
    <rPh sb="267" eb="268">
      <t>カンガ</t>
    </rPh>
    <rPh sb="284" eb="288">
      <t>キョウキュウタンカ</t>
    </rPh>
    <rPh sb="289" eb="291">
      <t>イジ</t>
    </rPh>
    <rPh sb="293" eb="296">
      <t>ゼンネンド</t>
    </rPh>
    <rPh sb="296" eb="298">
      <t>ヒカク</t>
    </rPh>
    <rPh sb="299" eb="303">
      <t>キュウスイゲンカ</t>
    </rPh>
    <rPh sb="304" eb="305">
      <t>ヒク</t>
    </rPh>
    <rPh sb="313" eb="315">
      <t>ジョウショウ</t>
    </rPh>
    <rPh sb="321" eb="323">
      <t>イゼン</t>
    </rPh>
    <rPh sb="357" eb="359">
      <t>ゼンコク</t>
    </rPh>
    <rPh sb="360" eb="362">
      <t>ルイジ</t>
    </rPh>
    <rPh sb="362" eb="364">
      <t>ダンタイ</t>
    </rPh>
    <rPh sb="451" eb="453">
      <t>シタマワ</t>
    </rPh>
    <rPh sb="458" eb="460">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</si>
</sst>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A3B-4183-82A1-A52997A78C7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1.1499999999999999</c:v>
                </c:pt>
                <c:pt idx="4">
                  <c:v>0.28999999999999998</c:v>
                </c:pt>
              </c:numCache>
            </c:numRef>
          </c:val>
          <c:smooth val="0"/>
          <c:extLst>
            <c:ext xmlns:c16="http://schemas.microsoft.com/office/drawing/2014/chart" uri="{C3380CC4-5D6E-409C-BE32-E72D297353CC}">
              <c16:uniqueId val="{00000001-BA3B-4183-82A1-A52997A78C7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0</c:v>
                </c:pt>
                <c:pt idx="1">
                  <c:v>0</c:v>
                </c:pt>
                <c:pt idx="2">
                  <c:v>0</c:v>
                </c:pt>
                <c:pt idx="3">
                  <c:v>55.21</c:v>
                </c:pt>
                <c:pt idx="4">
                  <c:v>49.53</c:v>
                </c:pt>
              </c:numCache>
            </c:numRef>
          </c:val>
          <c:extLst>
            <c:ext xmlns:c16="http://schemas.microsoft.com/office/drawing/2014/chart" uri="{C3380CC4-5D6E-409C-BE32-E72D297353CC}">
              <c16:uniqueId val="{00000000-1AF4-4035-BA00-0EEE393DC92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48.86</c:v>
                </c:pt>
                <c:pt idx="4">
                  <c:v>49</c:v>
                </c:pt>
              </c:numCache>
            </c:numRef>
          </c:val>
          <c:smooth val="0"/>
          <c:extLst>
            <c:ext xmlns:c16="http://schemas.microsoft.com/office/drawing/2014/chart" uri="{C3380CC4-5D6E-409C-BE32-E72D297353CC}">
              <c16:uniqueId val="{00000001-1AF4-4035-BA00-0EEE393DC92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0</c:v>
                </c:pt>
                <c:pt idx="1">
                  <c:v>0</c:v>
                </c:pt>
                <c:pt idx="2">
                  <c:v>0</c:v>
                </c:pt>
                <c:pt idx="3">
                  <c:v>67.38</c:v>
                </c:pt>
                <c:pt idx="4">
                  <c:v>71.5</c:v>
                </c:pt>
              </c:numCache>
            </c:numRef>
          </c:val>
          <c:extLst>
            <c:ext xmlns:c16="http://schemas.microsoft.com/office/drawing/2014/chart" uri="{C3380CC4-5D6E-409C-BE32-E72D297353CC}">
              <c16:uniqueId val="{00000000-8ADA-4D77-B7FC-C8F39A20713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76.48</c:v>
                </c:pt>
                <c:pt idx="4">
                  <c:v>75.64</c:v>
                </c:pt>
              </c:numCache>
            </c:numRef>
          </c:val>
          <c:smooth val="0"/>
          <c:extLst>
            <c:ext xmlns:c16="http://schemas.microsoft.com/office/drawing/2014/chart" uri="{C3380CC4-5D6E-409C-BE32-E72D297353CC}">
              <c16:uniqueId val="{00000001-8ADA-4D77-B7FC-C8F39A20713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0</c:v>
                </c:pt>
                <c:pt idx="1">
                  <c:v>0</c:v>
                </c:pt>
                <c:pt idx="2">
                  <c:v>0</c:v>
                </c:pt>
                <c:pt idx="3">
                  <c:v>123.5</c:v>
                </c:pt>
                <c:pt idx="4">
                  <c:v>129.08000000000001</c:v>
                </c:pt>
              </c:numCache>
            </c:numRef>
          </c:val>
          <c:extLst>
            <c:ext xmlns:c16="http://schemas.microsoft.com/office/drawing/2014/chart" uri="{C3380CC4-5D6E-409C-BE32-E72D297353CC}">
              <c16:uniqueId val="{00000000-967B-4066-B9F9-202BCE44E9F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103.82</c:v>
                </c:pt>
                <c:pt idx="4">
                  <c:v>105.75</c:v>
                </c:pt>
              </c:numCache>
            </c:numRef>
          </c:val>
          <c:smooth val="0"/>
          <c:extLst>
            <c:ext xmlns:c16="http://schemas.microsoft.com/office/drawing/2014/chart" uri="{C3380CC4-5D6E-409C-BE32-E72D297353CC}">
              <c16:uniqueId val="{00000001-967B-4066-B9F9-202BCE44E9F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0</c:v>
                </c:pt>
                <c:pt idx="1">
                  <c:v>0</c:v>
                </c:pt>
                <c:pt idx="2">
                  <c:v>0</c:v>
                </c:pt>
                <c:pt idx="3">
                  <c:v>4.9400000000000004</c:v>
                </c:pt>
                <c:pt idx="4">
                  <c:v>9.5399999999999991</c:v>
                </c:pt>
              </c:numCache>
            </c:numRef>
          </c:val>
          <c:extLst>
            <c:ext xmlns:c16="http://schemas.microsoft.com/office/drawing/2014/chart" uri="{C3380CC4-5D6E-409C-BE32-E72D297353CC}">
              <c16:uniqueId val="{00000000-B1BD-4993-B2F9-576CA9C15C9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39.409999999999997</c:v>
                </c:pt>
                <c:pt idx="4">
                  <c:v>41.18</c:v>
                </c:pt>
              </c:numCache>
            </c:numRef>
          </c:val>
          <c:smooth val="0"/>
          <c:extLst>
            <c:ext xmlns:c16="http://schemas.microsoft.com/office/drawing/2014/chart" uri="{C3380CC4-5D6E-409C-BE32-E72D297353CC}">
              <c16:uniqueId val="{00000001-B1BD-4993-B2F9-576CA9C15C9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5.0199999999999996</c:v>
                </c:pt>
                <c:pt idx="4">
                  <c:v>4.99</c:v>
                </c:pt>
              </c:numCache>
            </c:numRef>
          </c:val>
          <c:extLst>
            <c:ext xmlns:c16="http://schemas.microsoft.com/office/drawing/2014/chart" uri="{C3380CC4-5D6E-409C-BE32-E72D297353CC}">
              <c16:uniqueId val="{00000000-E17F-4184-988B-9BD0A32F73F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20.97</c:v>
                </c:pt>
                <c:pt idx="4">
                  <c:v>21.65</c:v>
                </c:pt>
              </c:numCache>
            </c:numRef>
          </c:val>
          <c:smooth val="0"/>
          <c:extLst>
            <c:ext xmlns:c16="http://schemas.microsoft.com/office/drawing/2014/chart" uri="{C3380CC4-5D6E-409C-BE32-E72D297353CC}">
              <c16:uniqueId val="{00000001-E17F-4184-988B-9BD0A32F73F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7A9-4FD4-ADE5-E9CDAB57B28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31.54</c:v>
                </c:pt>
                <c:pt idx="4">
                  <c:v>31.15</c:v>
                </c:pt>
              </c:numCache>
            </c:numRef>
          </c:val>
          <c:smooth val="0"/>
          <c:extLst>
            <c:ext xmlns:c16="http://schemas.microsoft.com/office/drawing/2014/chart" uri="{C3380CC4-5D6E-409C-BE32-E72D297353CC}">
              <c16:uniqueId val="{00000001-E7A9-4FD4-ADE5-E9CDAB57B28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0</c:v>
                </c:pt>
                <c:pt idx="1">
                  <c:v>0</c:v>
                </c:pt>
                <c:pt idx="2">
                  <c:v>0</c:v>
                </c:pt>
                <c:pt idx="3">
                  <c:v>298.64</c:v>
                </c:pt>
                <c:pt idx="4">
                  <c:v>362.93</c:v>
                </c:pt>
              </c:numCache>
            </c:numRef>
          </c:val>
          <c:extLst>
            <c:ext xmlns:c16="http://schemas.microsoft.com/office/drawing/2014/chart" uri="{C3380CC4-5D6E-409C-BE32-E72D297353CC}">
              <c16:uniqueId val="{00000000-6F80-4EB9-93E9-E8ECB2C0521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302.22000000000003</c:v>
                </c:pt>
                <c:pt idx="4">
                  <c:v>263.45</c:v>
                </c:pt>
              </c:numCache>
            </c:numRef>
          </c:val>
          <c:smooth val="0"/>
          <c:extLst>
            <c:ext xmlns:c16="http://schemas.microsoft.com/office/drawing/2014/chart" uri="{C3380CC4-5D6E-409C-BE32-E72D297353CC}">
              <c16:uniqueId val="{00000001-6F80-4EB9-93E9-E8ECB2C0521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0</c:v>
                </c:pt>
                <c:pt idx="3">
                  <c:v>820.88</c:v>
                </c:pt>
                <c:pt idx="4">
                  <c:v>746.12</c:v>
                </c:pt>
              </c:numCache>
            </c:numRef>
          </c:val>
          <c:extLst>
            <c:ext xmlns:c16="http://schemas.microsoft.com/office/drawing/2014/chart" uri="{C3380CC4-5D6E-409C-BE32-E72D297353CC}">
              <c16:uniqueId val="{00000000-CB21-433E-AE72-DF2566C7566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970.36</c:v>
                </c:pt>
                <c:pt idx="4">
                  <c:v>940.22</c:v>
                </c:pt>
              </c:numCache>
            </c:numRef>
          </c:val>
          <c:smooth val="0"/>
          <c:extLst>
            <c:ext xmlns:c16="http://schemas.microsoft.com/office/drawing/2014/chart" uri="{C3380CC4-5D6E-409C-BE32-E72D297353CC}">
              <c16:uniqueId val="{00000001-CB21-433E-AE72-DF2566C7566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0</c:v>
                </c:pt>
                <c:pt idx="1">
                  <c:v>0</c:v>
                </c:pt>
                <c:pt idx="2">
                  <c:v>0</c:v>
                </c:pt>
                <c:pt idx="3">
                  <c:v>82.04</c:v>
                </c:pt>
                <c:pt idx="4">
                  <c:v>90.41</c:v>
                </c:pt>
              </c:numCache>
            </c:numRef>
          </c:val>
          <c:extLst>
            <c:ext xmlns:c16="http://schemas.microsoft.com/office/drawing/2014/chart" uri="{C3380CC4-5D6E-409C-BE32-E72D297353CC}">
              <c16:uniqueId val="{00000000-8EA0-4BB3-88C8-2AD5F965ED7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64.52</c:v>
                </c:pt>
                <c:pt idx="4">
                  <c:v>66.8</c:v>
                </c:pt>
              </c:numCache>
            </c:numRef>
          </c:val>
          <c:smooth val="0"/>
          <c:extLst>
            <c:ext xmlns:c16="http://schemas.microsoft.com/office/drawing/2014/chart" uri="{C3380CC4-5D6E-409C-BE32-E72D297353CC}">
              <c16:uniqueId val="{00000001-8EA0-4BB3-88C8-2AD5F965ED7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0</c:v>
                </c:pt>
                <c:pt idx="1">
                  <c:v>0</c:v>
                </c:pt>
                <c:pt idx="2">
                  <c:v>0</c:v>
                </c:pt>
                <c:pt idx="3">
                  <c:v>329.85</c:v>
                </c:pt>
                <c:pt idx="4">
                  <c:v>299.58999999999997</c:v>
                </c:pt>
              </c:numCache>
            </c:numRef>
          </c:val>
          <c:extLst>
            <c:ext xmlns:c16="http://schemas.microsoft.com/office/drawing/2014/chart" uri="{C3380CC4-5D6E-409C-BE32-E72D297353CC}">
              <c16:uniqueId val="{00000000-EC33-4252-8C67-F9655A36F55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270.68</c:v>
                </c:pt>
                <c:pt idx="4">
                  <c:v>268.88</c:v>
                </c:pt>
              </c:numCache>
            </c:numRef>
          </c:val>
          <c:smooth val="0"/>
          <c:extLst>
            <c:ext xmlns:c16="http://schemas.microsoft.com/office/drawing/2014/chart" uri="{C3380CC4-5D6E-409C-BE32-E72D297353CC}">
              <c16:uniqueId val="{00000001-EC33-4252-8C67-F9655A36F55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【28.96】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【185.62】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【1,125.39】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1" zoomScale="86" zoomScaleNormal="86"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岩手県　住田町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8"/>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80" t="s">
        <v>9</v>
      </c>
      <c r="BM7" s="81"/>
      <c r="BN7" s="81"/>
      <c r="BO7" s="81"/>
      <c r="BP7" s="81"/>
      <c r="BQ7" s="81"/>
      <c r="BR7" s="81"/>
      <c r="BS7" s="81"/>
      <c r="BT7" s="81"/>
      <c r="BU7" s="81"/>
      <c r="BV7" s="81"/>
      <c r="BW7" s="81"/>
      <c r="BX7" s="81"/>
      <c r="BY7" s="8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簡易水道事業</v>
      </c>
      <c r="Q8" s="76"/>
      <c r="R8" s="76"/>
      <c r="S8" s="76"/>
      <c r="T8" s="76"/>
      <c r="U8" s="76"/>
      <c r="V8" s="76"/>
      <c r="W8" s="76" t="str">
        <f>データ!$L$6</f>
        <v>C3</v>
      </c>
      <c r="X8" s="76"/>
      <c r="Y8" s="76"/>
      <c r="Z8" s="76"/>
      <c r="AA8" s="76"/>
      <c r="AB8" s="76"/>
      <c r="AC8" s="76"/>
      <c r="AD8" s="76" t="str">
        <f>データ!$M$6</f>
        <v>非設置</v>
      </c>
      <c r="AE8" s="76"/>
      <c r="AF8" s="76"/>
      <c r="AG8" s="76"/>
      <c r="AH8" s="76"/>
      <c r="AI8" s="76"/>
      <c r="AJ8" s="76"/>
      <c r="AK8" s="2"/>
      <c r="AL8" s="67">
        <f>データ!$R$6</f>
        <v>5050</v>
      </c>
      <c r="AM8" s="67"/>
      <c r="AN8" s="67"/>
      <c r="AO8" s="67"/>
      <c r="AP8" s="67"/>
      <c r="AQ8" s="67"/>
      <c r="AR8" s="67"/>
      <c r="AS8" s="67"/>
      <c r="AT8" s="37">
        <f>データ!$S$6</f>
        <v>334.84</v>
      </c>
      <c r="AU8" s="38"/>
      <c r="AV8" s="38"/>
      <c r="AW8" s="38"/>
      <c r="AX8" s="38"/>
      <c r="AY8" s="38"/>
      <c r="AZ8" s="38"/>
      <c r="BA8" s="38"/>
      <c r="BB8" s="56">
        <f>データ!$T$6</f>
        <v>15.08</v>
      </c>
      <c r="BC8" s="56"/>
      <c r="BD8" s="56"/>
      <c r="BE8" s="56"/>
      <c r="BF8" s="56"/>
      <c r="BG8" s="56"/>
      <c r="BH8" s="56"/>
      <c r="BI8" s="56"/>
      <c r="BJ8" s="3"/>
      <c r="BK8" s="3"/>
      <c r="BL8" s="69" t="s">
        <v>10</v>
      </c>
      <c r="BM8" s="70"/>
      <c r="BN8" s="71" t="s">
        <v>11</v>
      </c>
      <c r="BO8" s="71"/>
      <c r="BP8" s="71"/>
      <c r="BQ8" s="71"/>
      <c r="BR8" s="71"/>
      <c r="BS8" s="71"/>
      <c r="BT8" s="71"/>
      <c r="BU8" s="71"/>
      <c r="BV8" s="71"/>
      <c r="BW8" s="71"/>
      <c r="BX8" s="71"/>
      <c r="BY8" s="72"/>
    </row>
    <row r="9" spans="1:78" ht="18.75" customHeight="1" x14ac:dyDescent="0.15">
      <c r="A9" s="2"/>
      <c r="B9" s="45" t="s">
        <v>12</v>
      </c>
      <c r="C9" s="46"/>
      <c r="D9" s="46"/>
      <c r="E9" s="46"/>
      <c r="F9" s="46"/>
      <c r="G9" s="46"/>
      <c r="H9" s="46"/>
      <c r="I9" s="45" t="s">
        <v>13</v>
      </c>
      <c r="J9" s="46"/>
      <c r="K9" s="46"/>
      <c r="L9" s="46"/>
      <c r="M9" s="46"/>
      <c r="N9" s="46"/>
      <c r="O9" s="68"/>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74.06</v>
      </c>
      <c r="J10" s="38"/>
      <c r="K10" s="38"/>
      <c r="L10" s="38"/>
      <c r="M10" s="38"/>
      <c r="N10" s="38"/>
      <c r="O10" s="66"/>
      <c r="P10" s="56">
        <f>データ!$P$6</f>
        <v>65.53</v>
      </c>
      <c r="Q10" s="56"/>
      <c r="R10" s="56"/>
      <c r="S10" s="56"/>
      <c r="T10" s="56"/>
      <c r="U10" s="56"/>
      <c r="V10" s="56"/>
      <c r="W10" s="67">
        <f>データ!$Q$6</f>
        <v>3960</v>
      </c>
      <c r="X10" s="67"/>
      <c r="Y10" s="67"/>
      <c r="Z10" s="67"/>
      <c r="AA10" s="67"/>
      <c r="AB10" s="67"/>
      <c r="AC10" s="67"/>
      <c r="AD10" s="2"/>
      <c r="AE10" s="2"/>
      <c r="AF10" s="2"/>
      <c r="AG10" s="2"/>
      <c r="AH10" s="2"/>
      <c r="AI10" s="2"/>
      <c r="AJ10" s="2"/>
      <c r="AK10" s="2"/>
      <c r="AL10" s="67">
        <f>データ!$U$6</f>
        <v>3273</v>
      </c>
      <c r="AM10" s="67"/>
      <c r="AN10" s="67"/>
      <c r="AO10" s="67"/>
      <c r="AP10" s="67"/>
      <c r="AQ10" s="67"/>
      <c r="AR10" s="67"/>
      <c r="AS10" s="67"/>
      <c r="AT10" s="37">
        <f>データ!$V$6</f>
        <v>12.49</v>
      </c>
      <c r="AU10" s="38"/>
      <c r="AV10" s="38"/>
      <c r="AW10" s="38"/>
      <c r="AX10" s="38"/>
      <c r="AY10" s="38"/>
      <c r="AZ10" s="38"/>
      <c r="BA10" s="38"/>
      <c r="BB10" s="56">
        <f>データ!$W$6</f>
        <v>262.05</v>
      </c>
      <c r="BC10" s="56"/>
      <c r="BD10" s="56"/>
      <c r="BE10" s="56"/>
      <c r="BF10" s="56"/>
      <c r="BG10" s="56"/>
      <c r="BH10" s="56"/>
      <c r="BI10" s="56"/>
      <c r="BJ10" s="2"/>
      <c r="BK10" s="2"/>
      <c r="BL10" s="57" t="s">
        <v>21</v>
      </c>
      <c r="BM10" s="58"/>
      <c r="BN10" s="59" t="s">
        <v>22</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52"/>
      <c r="BN66" s="52"/>
      <c r="BO66" s="52"/>
      <c r="BP66" s="52"/>
      <c r="BQ66" s="52"/>
      <c r="BR66" s="52"/>
      <c r="BS66" s="52"/>
      <c r="BT66" s="52"/>
      <c r="BU66" s="52"/>
      <c r="BV66" s="52"/>
      <c r="BW66" s="52"/>
      <c r="BX66" s="52"/>
      <c r="BY66" s="52"/>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52"/>
      <c r="BN67" s="52"/>
      <c r="BO67" s="52"/>
      <c r="BP67" s="52"/>
      <c r="BQ67" s="52"/>
      <c r="BR67" s="52"/>
      <c r="BS67" s="52"/>
      <c r="BT67" s="52"/>
      <c r="BU67" s="52"/>
      <c r="BV67" s="52"/>
      <c r="BW67" s="52"/>
      <c r="BX67" s="52"/>
      <c r="BY67" s="52"/>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52"/>
      <c r="BN68" s="52"/>
      <c r="BO68" s="52"/>
      <c r="BP68" s="52"/>
      <c r="BQ68" s="52"/>
      <c r="BR68" s="52"/>
      <c r="BS68" s="52"/>
      <c r="BT68" s="52"/>
      <c r="BU68" s="52"/>
      <c r="BV68" s="52"/>
      <c r="BW68" s="52"/>
      <c r="BX68" s="52"/>
      <c r="BY68" s="52"/>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52"/>
      <c r="BN69" s="52"/>
      <c r="BO69" s="52"/>
      <c r="BP69" s="52"/>
      <c r="BQ69" s="52"/>
      <c r="BR69" s="52"/>
      <c r="BS69" s="52"/>
      <c r="BT69" s="52"/>
      <c r="BU69" s="52"/>
      <c r="BV69" s="52"/>
      <c r="BW69" s="52"/>
      <c r="BX69" s="52"/>
      <c r="BY69" s="52"/>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52"/>
      <c r="BN70" s="52"/>
      <c r="BO70" s="52"/>
      <c r="BP70" s="52"/>
      <c r="BQ70" s="52"/>
      <c r="BR70" s="52"/>
      <c r="BS70" s="52"/>
      <c r="BT70" s="52"/>
      <c r="BU70" s="52"/>
      <c r="BV70" s="52"/>
      <c r="BW70" s="52"/>
      <c r="BX70" s="52"/>
      <c r="BY70" s="52"/>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52"/>
      <c r="BN71" s="52"/>
      <c r="BO71" s="52"/>
      <c r="BP71" s="52"/>
      <c r="BQ71" s="52"/>
      <c r="BR71" s="52"/>
      <c r="BS71" s="52"/>
      <c r="BT71" s="52"/>
      <c r="BU71" s="52"/>
      <c r="BV71" s="52"/>
      <c r="BW71" s="52"/>
      <c r="BX71" s="52"/>
      <c r="BY71" s="52"/>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52"/>
      <c r="BN72" s="52"/>
      <c r="BO72" s="52"/>
      <c r="BP72" s="52"/>
      <c r="BQ72" s="52"/>
      <c r="BR72" s="52"/>
      <c r="BS72" s="52"/>
      <c r="BT72" s="52"/>
      <c r="BU72" s="52"/>
      <c r="BV72" s="52"/>
      <c r="BW72" s="52"/>
      <c r="BX72" s="52"/>
      <c r="BY72" s="52"/>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52"/>
      <c r="BN73" s="52"/>
      <c r="BO73" s="52"/>
      <c r="BP73" s="52"/>
      <c r="BQ73" s="52"/>
      <c r="BR73" s="52"/>
      <c r="BS73" s="52"/>
      <c r="BT73" s="52"/>
      <c r="BU73" s="52"/>
      <c r="BV73" s="52"/>
      <c r="BW73" s="52"/>
      <c r="BX73" s="52"/>
      <c r="BY73" s="52"/>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52"/>
      <c r="BN74" s="52"/>
      <c r="BO74" s="52"/>
      <c r="BP74" s="52"/>
      <c r="BQ74" s="52"/>
      <c r="BR74" s="52"/>
      <c r="BS74" s="52"/>
      <c r="BT74" s="52"/>
      <c r="BU74" s="52"/>
      <c r="BV74" s="52"/>
      <c r="BW74" s="52"/>
      <c r="BX74" s="52"/>
      <c r="BY74" s="52"/>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52"/>
      <c r="BN75" s="52"/>
      <c r="BO75" s="52"/>
      <c r="BP75" s="52"/>
      <c r="BQ75" s="52"/>
      <c r="BR75" s="52"/>
      <c r="BS75" s="52"/>
      <c r="BT75" s="52"/>
      <c r="BU75" s="52"/>
      <c r="BV75" s="52"/>
      <c r="BW75" s="52"/>
      <c r="BX75" s="52"/>
      <c r="BY75" s="52"/>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52"/>
      <c r="BN76" s="52"/>
      <c r="BO76" s="52"/>
      <c r="BP76" s="52"/>
      <c r="BQ76" s="52"/>
      <c r="BR76" s="52"/>
      <c r="BS76" s="52"/>
      <c r="BT76" s="52"/>
      <c r="BU76" s="52"/>
      <c r="BV76" s="52"/>
      <c r="BW76" s="52"/>
      <c r="BX76" s="52"/>
      <c r="BY76" s="52"/>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52"/>
      <c r="BN77" s="52"/>
      <c r="BO77" s="52"/>
      <c r="BP77" s="52"/>
      <c r="BQ77" s="52"/>
      <c r="BR77" s="52"/>
      <c r="BS77" s="52"/>
      <c r="BT77" s="52"/>
      <c r="BU77" s="52"/>
      <c r="BV77" s="52"/>
      <c r="BW77" s="52"/>
      <c r="BX77" s="52"/>
      <c r="BY77" s="52"/>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52"/>
      <c r="BN78" s="52"/>
      <c r="BO78" s="52"/>
      <c r="BP78" s="52"/>
      <c r="BQ78" s="52"/>
      <c r="BR78" s="52"/>
      <c r="BS78" s="52"/>
      <c r="BT78" s="52"/>
      <c r="BU78" s="52"/>
      <c r="BV78" s="52"/>
      <c r="BW78" s="52"/>
      <c r="BX78" s="52"/>
      <c r="BY78" s="52"/>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52"/>
      <c r="BN79" s="52"/>
      <c r="BO79" s="52"/>
      <c r="BP79" s="52"/>
      <c r="BQ79" s="52"/>
      <c r="BR79" s="52"/>
      <c r="BS79" s="52"/>
      <c r="BT79" s="52"/>
      <c r="BU79" s="52"/>
      <c r="BV79" s="52"/>
      <c r="BW79" s="52"/>
      <c r="BX79" s="52"/>
      <c r="BY79" s="52"/>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52"/>
      <c r="BN80" s="52"/>
      <c r="BO80" s="52"/>
      <c r="BP80" s="52"/>
      <c r="BQ80" s="52"/>
      <c r="BR80" s="52"/>
      <c r="BS80" s="52"/>
      <c r="BT80" s="52"/>
      <c r="BU80" s="52"/>
      <c r="BV80" s="52"/>
      <c r="BW80" s="52"/>
      <c r="BX80" s="52"/>
      <c r="BY80" s="52"/>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52"/>
      <c r="BN81" s="52"/>
      <c r="BO81" s="52"/>
      <c r="BP81" s="52"/>
      <c r="BQ81" s="52"/>
      <c r="BR81" s="52"/>
      <c r="BS81" s="52"/>
      <c r="BT81" s="52"/>
      <c r="BU81" s="52"/>
      <c r="BV81" s="52"/>
      <c r="BW81" s="52"/>
      <c r="BX81" s="52"/>
      <c r="BY81" s="52"/>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3"/>
      <c r="BM82" s="54"/>
      <c r="BN82" s="54"/>
      <c r="BO82" s="54"/>
      <c r="BP82" s="54"/>
      <c r="BQ82" s="54"/>
      <c r="BR82" s="54"/>
      <c r="BS82" s="54"/>
      <c r="BT82" s="54"/>
      <c r="BU82" s="54"/>
      <c r="BV82" s="54"/>
      <c r="BW82" s="54"/>
      <c r="BX82" s="54"/>
      <c r="BY82" s="54"/>
      <c r="BZ82" s="5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【105.46】</v>
      </c>
      <c r="F85" s="13" t="str">
        <f>データ!AS6</f>
        <v>【28.96】</v>
      </c>
      <c r="G85" s="13" t="str">
        <f>データ!BD6</f>
        <v>【185.62】</v>
      </c>
      <c r="H85" s="13" t="str">
        <f>データ!BO6</f>
        <v>【1,125.39】</v>
      </c>
      <c r="I85" s="13" t="str">
        <f>データ!BZ6</f>
        <v>【60.84】</v>
      </c>
      <c r="J85" s="13" t="str">
        <f>データ!CK6</f>
        <v>【272.95】</v>
      </c>
      <c r="K85" s="13" t="str">
        <f>データ!CV6</f>
        <v>【51.15】</v>
      </c>
      <c r="L85" s="13" t="str">
        <f>データ!DG6</f>
        <v>【74.54】</v>
      </c>
      <c r="M85" s="13" t="str">
        <f>データ!DR6</f>
        <v>【35.99】</v>
      </c>
      <c r="N85" s="13" t="str">
        <f>データ!EC6</f>
        <v>【17.28】</v>
      </c>
      <c r="O85" s="13" t="str">
        <f>データ!EN6</f>
        <v>【0.32】</v>
      </c>
    </row>
  </sheetData>
  <sheetProtection algorithmName="SHA-512" hashValue="r1zuPfOtYo20TT7/Sb9zYYkkbVbaFmT4bOF9MkRiLGv7zaLaEaRJ92THnrF+Af/YJA0LVNZImYNrTQyDMi33/A==" saltValue="+Cnaky5u3RXHkYQ5mk9po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27</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15" t="s">
        <v>52</v>
      </c>
      <c r="B4" s="17"/>
      <c r="C4" s="17"/>
      <c r="D4" s="17"/>
      <c r="E4" s="17"/>
      <c r="F4" s="17"/>
      <c r="G4" s="17"/>
      <c r="H4" s="87"/>
      <c r="I4" s="88"/>
      <c r="J4" s="88"/>
      <c r="K4" s="88"/>
      <c r="L4" s="88"/>
      <c r="M4" s="88"/>
      <c r="N4" s="88"/>
      <c r="O4" s="88"/>
      <c r="P4" s="88"/>
      <c r="Q4" s="88"/>
      <c r="R4" s="88"/>
      <c r="S4" s="88"/>
      <c r="T4" s="88"/>
      <c r="U4" s="88"/>
      <c r="V4" s="88"/>
      <c r="W4" s="89"/>
      <c r="X4" s="83" t="s">
        <v>53</v>
      </c>
      <c r="Y4" s="83"/>
      <c r="Z4" s="83"/>
      <c r="AA4" s="83"/>
      <c r="AB4" s="83"/>
      <c r="AC4" s="83"/>
      <c r="AD4" s="83"/>
      <c r="AE4" s="83"/>
      <c r="AF4" s="83"/>
      <c r="AG4" s="83"/>
      <c r="AH4" s="83"/>
      <c r="AI4" s="83" t="s">
        <v>54</v>
      </c>
      <c r="AJ4" s="83"/>
      <c r="AK4" s="83"/>
      <c r="AL4" s="83"/>
      <c r="AM4" s="83"/>
      <c r="AN4" s="83"/>
      <c r="AO4" s="83"/>
      <c r="AP4" s="83"/>
      <c r="AQ4" s="83"/>
      <c r="AR4" s="83"/>
      <c r="AS4" s="83"/>
      <c r="AT4" s="83" t="s">
        <v>55</v>
      </c>
      <c r="AU4" s="83"/>
      <c r="AV4" s="83"/>
      <c r="AW4" s="83"/>
      <c r="AX4" s="83"/>
      <c r="AY4" s="83"/>
      <c r="AZ4" s="83"/>
      <c r="BA4" s="83"/>
      <c r="BB4" s="83"/>
      <c r="BC4" s="83"/>
      <c r="BD4" s="83"/>
      <c r="BE4" s="83" t="s">
        <v>56</v>
      </c>
      <c r="BF4" s="83"/>
      <c r="BG4" s="83"/>
      <c r="BH4" s="83"/>
      <c r="BI4" s="83"/>
      <c r="BJ4" s="83"/>
      <c r="BK4" s="83"/>
      <c r="BL4" s="83"/>
      <c r="BM4" s="83"/>
      <c r="BN4" s="83"/>
      <c r="BO4" s="83"/>
      <c r="BP4" s="83" t="s">
        <v>57</v>
      </c>
      <c r="BQ4" s="83"/>
      <c r="BR4" s="83"/>
      <c r="BS4" s="83"/>
      <c r="BT4" s="83"/>
      <c r="BU4" s="83"/>
      <c r="BV4" s="83"/>
      <c r="BW4" s="83"/>
      <c r="BX4" s="83"/>
      <c r="BY4" s="83"/>
      <c r="BZ4" s="83"/>
      <c r="CA4" s="83" t="s">
        <v>58</v>
      </c>
      <c r="CB4" s="83"/>
      <c r="CC4" s="83"/>
      <c r="CD4" s="83"/>
      <c r="CE4" s="83"/>
      <c r="CF4" s="83"/>
      <c r="CG4" s="83"/>
      <c r="CH4" s="83"/>
      <c r="CI4" s="83"/>
      <c r="CJ4" s="83"/>
      <c r="CK4" s="83"/>
      <c r="CL4" s="83" t="s">
        <v>59</v>
      </c>
      <c r="CM4" s="83"/>
      <c r="CN4" s="83"/>
      <c r="CO4" s="83"/>
      <c r="CP4" s="83"/>
      <c r="CQ4" s="83"/>
      <c r="CR4" s="83"/>
      <c r="CS4" s="83"/>
      <c r="CT4" s="83"/>
      <c r="CU4" s="83"/>
      <c r="CV4" s="83"/>
      <c r="CW4" s="83" t="s">
        <v>60</v>
      </c>
      <c r="CX4" s="83"/>
      <c r="CY4" s="83"/>
      <c r="CZ4" s="83"/>
      <c r="DA4" s="83"/>
      <c r="DB4" s="83"/>
      <c r="DC4" s="83"/>
      <c r="DD4" s="83"/>
      <c r="DE4" s="83"/>
      <c r="DF4" s="83"/>
      <c r="DG4" s="83"/>
      <c r="DH4" s="83" t="s">
        <v>61</v>
      </c>
      <c r="DI4" s="83"/>
      <c r="DJ4" s="83"/>
      <c r="DK4" s="83"/>
      <c r="DL4" s="83"/>
      <c r="DM4" s="83"/>
      <c r="DN4" s="83"/>
      <c r="DO4" s="83"/>
      <c r="DP4" s="83"/>
      <c r="DQ4" s="83"/>
      <c r="DR4" s="83"/>
      <c r="DS4" s="83" t="s">
        <v>62</v>
      </c>
      <c r="DT4" s="83"/>
      <c r="DU4" s="83"/>
      <c r="DV4" s="83"/>
      <c r="DW4" s="83"/>
      <c r="DX4" s="83"/>
      <c r="DY4" s="83"/>
      <c r="DZ4" s="83"/>
      <c r="EA4" s="83"/>
      <c r="EB4" s="83"/>
      <c r="EC4" s="83"/>
      <c r="ED4" s="83" t="s">
        <v>63</v>
      </c>
      <c r="EE4" s="83"/>
      <c r="EF4" s="83"/>
      <c r="EG4" s="83"/>
      <c r="EH4" s="83"/>
      <c r="EI4" s="83"/>
      <c r="EJ4" s="83"/>
      <c r="EK4" s="83"/>
      <c r="EL4" s="83"/>
      <c r="EM4" s="83"/>
      <c r="EN4" s="83"/>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34410</v>
      </c>
      <c r="D6" s="20">
        <f t="shared" si="3"/>
        <v>46</v>
      </c>
      <c r="E6" s="20">
        <f t="shared" si="3"/>
        <v>1</v>
      </c>
      <c r="F6" s="20">
        <f t="shared" si="3"/>
        <v>0</v>
      </c>
      <c r="G6" s="20">
        <f t="shared" si="3"/>
        <v>5</v>
      </c>
      <c r="H6" s="20" t="str">
        <f t="shared" si="3"/>
        <v>岩手県　住田町</v>
      </c>
      <c r="I6" s="20" t="str">
        <f t="shared" si="3"/>
        <v>法適用</v>
      </c>
      <c r="J6" s="20" t="str">
        <f t="shared" si="3"/>
        <v>水道事業</v>
      </c>
      <c r="K6" s="20" t="str">
        <f t="shared" si="3"/>
        <v>簡易水道事業</v>
      </c>
      <c r="L6" s="20" t="str">
        <f t="shared" si="3"/>
        <v>C3</v>
      </c>
      <c r="M6" s="20" t="str">
        <f t="shared" si="3"/>
        <v>非設置</v>
      </c>
      <c r="N6" s="21" t="str">
        <f t="shared" si="3"/>
        <v>-</v>
      </c>
      <c r="O6" s="21">
        <f t="shared" si="3"/>
        <v>74.06</v>
      </c>
      <c r="P6" s="21">
        <f t="shared" si="3"/>
        <v>65.53</v>
      </c>
      <c r="Q6" s="21">
        <f t="shared" si="3"/>
        <v>3960</v>
      </c>
      <c r="R6" s="21">
        <f t="shared" si="3"/>
        <v>5050</v>
      </c>
      <c r="S6" s="21">
        <f t="shared" si="3"/>
        <v>334.84</v>
      </c>
      <c r="T6" s="21">
        <f t="shared" si="3"/>
        <v>15.08</v>
      </c>
      <c r="U6" s="21">
        <f t="shared" si="3"/>
        <v>3273</v>
      </c>
      <c r="V6" s="21">
        <f t="shared" si="3"/>
        <v>12.49</v>
      </c>
      <c r="W6" s="21">
        <f t="shared" si="3"/>
        <v>262.05</v>
      </c>
      <c r="X6" s="22" t="str">
        <f>IF(X7="",NA(),X7)</f>
        <v>-</v>
      </c>
      <c r="Y6" s="22" t="str">
        <f t="shared" ref="Y6:AG6" si="4">IF(Y7="",NA(),Y7)</f>
        <v>-</v>
      </c>
      <c r="Z6" s="22" t="str">
        <f t="shared" si="4"/>
        <v>-</v>
      </c>
      <c r="AA6" s="22">
        <f t="shared" si="4"/>
        <v>123.5</v>
      </c>
      <c r="AB6" s="22">
        <f t="shared" si="4"/>
        <v>129.08000000000001</v>
      </c>
      <c r="AC6" s="22" t="str">
        <f t="shared" si="4"/>
        <v>-</v>
      </c>
      <c r="AD6" s="22" t="str">
        <f t="shared" si="4"/>
        <v>-</v>
      </c>
      <c r="AE6" s="22" t="str">
        <f t="shared" si="4"/>
        <v>-</v>
      </c>
      <c r="AF6" s="22">
        <f t="shared" si="4"/>
        <v>103.82</v>
      </c>
      <c r="AG6" s="22">
        <f t="shared" si="4"/>
        <v>105.75</v>
      </c>
      <c r="AH6" s="21" t="str">
        <f>IF(AH7="","",IF(AH7="-","【-】","【"&amp;SUBSTITUTE(TEXT(AH7,"#,##0.00"),"-","△")&amp;"】"))</f>
        <v>【105.46】</v>
      </c>
      <c r="AI6" s="22" t="str">
        <f>IF(AI7="",NA(),AI7)</f>
        <v>-</v>
      </c>
      <c r="AJ6" s="22" t="str">
        <f t="shared" ref="AJ6:AR6" si="5">IF(AJ7="",NA(),AJ7)</f>
        <v>-</v>
      </c>
      <c r="AK6" s="22" t="str">
        <f t="shared" si="5"/>
        <v>-</v>
      </c>
      <c r="AL6" s="21">
        <f t="shared" si="5"/>
        <v>0</v>
      </c>
      <c r="AM6" s="21">
        <f t="shared" si="5"/>
        <v>0</v>
      </c>
      <c r="AN6" s="22" t="str">
        <f t="shared" si="5"/>
        <v>-</v>
      </c>
      <c r="AO6" s="22" t="str">
        <f t="shared" si="5"/>
        <v>-</v>
      </c>
      <c r="AP6" s="22" t="str">
        <f t="shared" si="5"/>
        <v>-</v>
      </c>
      <c r="AQ6" s="22">
        <f t="shared" si="5"/>
        <v>31.54</v>
      </c>
      <c r="AR6" s="22">
        <f t="shared" si="5"/>
        <v>31.15</v>
      </c>
      <c r="AS6" s="21" t="str">
        <f>IF(AS7="","",IF(AS7="-","【-】","【"&amp;SUBSTITUTE(TEXT(AS7,"#,##0.00"),"-","△")&amp;"】"))</f>
        <v>【28.96】</v>
      </c>
      <c r="AT6" s="22" t="str">
        <f>IF(AT7="",NA(),AT7)</f>
        <v>-</v>
      </c>
      <c r="AU6" s="22" t="str">
        <f t="shared" ref="AU6:BC6" si="6">IF(AU7="",NA(),AU7)</f>
        <v>-</v>
      </c>
      <c r="AV6" s="22" t="str">
        <f t="shared" si="6"/>
        <v>-</v>
      </c>
      <c r="AW6" s="22">
        <f t="shared" si="6"/>
        <v>298.64</v>
      </c>
      <c r="AX6" s="22">
        <f t="shared" si="6"/>
        <v>362.93</v>
      </c>
      <c r="AY6" s="22" t="str">
        <f t="shared" si="6"/>
        <v>-</v>
      </c>
      <c r="AZ6" s="22" t="str">
        <f t="shared" si="6"/>
        <v>-</v>
      </c>
      <c r="BA6" s="22" t="str">
        <f t="shared" si="6"/>
        <v>-</v>
      </c>
      <c r="BB6" s="22">
        <f t="shared" si="6"/>
        <v>302.22000000000003</v>
      </c>
      <c r="BC6" s="22">
        <f t="shared" si="6"/>
        <v>263.45</v>
      </c>
      <c r="BD6" s="21" t="str">
        <f>IF(BD7="","",IF(BD7="-","【-】","【"&amp;SUBSTITUTE(TEXT(BD7,"#,##0.00"),"-","△")&amp;"】"))</f>
        <v>【185.62】</v>
      </c>
      <c r="BE6" s="22" t="str">
        <f>IF(BE7="",NA(),BE7)</f>
        <v>-</v>
      </c>
      <c r="BF6" s="22" t="str">
        <f t="shared" ref="BF6:BN6" si="7">IF(BF7="",NA(),BF7)</f>
        <v>-</v>
      </c>
      <c r="BG6" s="22" t="str">
        <f t="shared" si="7"/>
        <v>-</v>
      </c>
      <c r="BH6" s="22">
        <f t="shared" si="7"/>
        <v>820.88</v>
      </c>
      <c r="BI6" s="22">
        <f t="shared" si="7"/>
        <v>746.12</v>
      </c>
      <c r="BJ6" s="22" t="str">
        <f t="shared" si="7"/>
        <v>-</v>
      </c>
      <c r="BK6" s="22" t="str">
        <f t="shared" si="7"/>
        <v>-</v>
      </c>
      <c r="BL6" s="22" t="str">
        <f t="shared" si="7"/>
        <v>-</v>
      </c>
      <c r="BM6" s="22">
        <f t="shared" si="7"/>
        <v>970.36</v>
      </c>
      <c r="BN6" s="22">
        <f t="shared" si="7"/>
        <v>940.22</v>
      </c>
      <c r="BO6" s="21" t="str">
        <f>IF(BO7="","",IF(BO7="-","【-】","【"&amp;SUBSTITUTE(TEXT(BO7,"#,##0.00"),"-","△")&amp;"】"))</f>
        <v>【1,125.39】</v>
      </c>
      <c r="BP6" s="22" t="str">
        <f>IF(BP7="",NA(),BP7)</f>
        <v>-</v>
      </c>
      <c r="BQ6" s="22" t="str">
        <f t="shared" ref="BQ6:BY6" si="8">IF(BQ7="",NA(),BQ7)</f>
        <v>-</v>
      </c>
      <c r="BR6" s="22" t="str">
        <f t="shared" si="8"/>
        <v>-</v>
      </c>
      <c r="BS6" s="22">
        <f t="shared" si="8"/>
        <v>82.04</v>
      </c>
      <c r="BT6" s="22">
        <f t="shared" si="8"/>
        <v>90.41</v>
      </c>
      <c r="BU6" s="22" t="str">
        <f t="shared" si="8"/>
        <v>-</v>
      </c>
      <c r="BV6" s="22" t="str">
        <f t="shared" si="8"/>
        <v>-</v>
      </c>
      <c r="BW6" s="22" t="str">
        <f t="shared" si="8"/>
        <v>-</v>
      </c>
      <c r="BX6" s="22">
        <f t="shared" si="8"/>
        <v>64.52</v>
      </c>
      <c r="BY6" s="22">
        <f t="shared" si="8"/>
        <v>66.8</v>
      </c>
      <c r="BZ6" s="21" t="str">
        <f>IF(BZ7="","",IF(BZ7="-","【-】","【"&amp;SUBSTITUTE(TEXT(BZ7,"#,##0.00"),"-","△")&amp;"】"))</f>
        <v>【60.84】</v>
      </c>
      <c r="CA6" s="22" t="str">
        <f>IF(CA7="",NA(),CA7)</f>
        <v>-</v>
      </c>
      <c r="CB6" s="22" t="str">
        <f t="shared" ref="CB6:CJ6" si="9">IF(CB7="",NA(),CB7)</f>
        <v>-</v>
      </c>
      <c r="CC6" s="22" t="str">
        <f t="shared" si="9"/>
        <v>-</v>
      </c>
      <c r="CD6" s="22">
        <f t="shared" si="9"/>
        <v>329.85</v>
      </c>
      <c r="CE6" s="22">
        <f t="shared" si="9"/>
        <v>299.58999999999997</v>
      </c>
      <c r="CF6" s="22" t="str">
        <f t="shared" si="9"/>
        <v>-</v>
      </c>
      <c r="CG6" s="22" t="str">
        <f t="shared" si="9"/>
        <v>-</v>
      </c>
      <c r="CH6" s="22" t="str">
        <f t="shared" si="9"/>
        <v>-</v>
      </c>
      <c r="CI6" s="22">
        <f t="shared" si="9"/>
        <v>270.68</v>
      </c>
      <c r="CJ6" s="22">
        <f t="shared" si="9"/>
        <v>268.88</v>
      </c>
      <c r="CK6" s="21" t="str">
        <f>IF(CK7="","",IF(CK7="-","【-】","【"&amp;SUBSTITUTE(TEXT(CK7,"#,##0.00"),"-","△")&amp;"】"))</f>
        <v>【272.95】</v>
      </c>
      <c r="CL6" s="22" t="str">
        <f>IF(CL7="",NA(),CL7)</f>
        <v>-</v>
      </c>
      <c r="CM6" s="22" t="str">
        <f t="shared" ref="CM6:CU6" si="10">IF(CM7="",NA(),CM7)</f>
        <v>-</v>
      </c>
      <c r="CN6" s="22" t="str">
        <f t="shared" si="10"/>
        <v>-</v>
      </c>
      <c r="CO6" s="22">
        <f t="shared" si="10"/>
        <v>55.21</v>
      </c>
      <c r="CP6" s="22">
        <f t="shared" si="10"/>
        <v>49.53</v>
      </c>
      <c r="CQ6" s="22" t="str">
        <f t="shared" si="10"/>
        <v>-</v>
      </c>
      <c r="CR6" s="22" t="str">
        <f t="shared" si="10"/>
        <v>-</v>
      </c>
      <c r="CS6" s="22" t="str">
        <f t="shared" si="10"/>
        <v>-</v>
      </c>
      <c r="CT6" s="22">
        <f t="shared" si="10"/>
        <v>48.86</v>
      </c>
      <c r="CU6" s="22">
        <f t="shared" si="10"/>
        <v>49</v>
      </c>
      <c r="CV6" s="21" t="str">
        <f>IF(CV7="","",IF(CV7="-","【-】","【"&amp;SUBSTITUTE(TEXT(CV7,"#,##0.00"),"-","△")&amp;"】"))</f>
        <v>【51.15】</v>
      </c>
      <c r="CW6" s="22" t="str">
        <f>IF(CW7="",NA(),CW7)</f>
        <v>-</v>
      </c>
      <c r="CX6" s="22" t="str">
        <f t="shared" ref="CX6:DF6" si="11">IF(CX7="",NA(),CX7)</f>
        <v>-</v>
      </c>
      <c r="CY6" s="22" t="str">
        <f t="shared" si="11"/>
        <v>-</v>
      </c>
      <c r="CZ6" s="22">
        <f t="shared" si="11"/>
        <v>67.38</v>
      </c>
      <c r="DA6" s="22">
        <f t="shared" si="11"/>
        <v>71.5</v>
      </c>
      <c r="DB6" s="22" t="str">
        <f t="shared" si="11"/>
        <v>-</v>
      </c>
      <c r="DC6" s="22" t="str">
        <f t="shared" si="11"/>
        <v>-</v>
      </c>
      <c r="DD6" s="22" t="str">
        <f t="shared" si="11"/>
        <v>-</v>
      </c>
      <c r="DE6" s="22">
        <f t="shared" si="11"/>
        <v>76.48</v>
      </c>
      <c r="DF6" s="22">
        <f t="shared" si="11"/>
        <v>75.64</v>
      </c>
      <c r="DG6" s="21" t="str">
        <f>IF(DG7="","",IF(DG7="-","【-】","【"&amp;SUBSTITUTE(TEXT(DG7,"#,##0.00"),"-","△")&amp;"】"))</f>
        <v>【74.54】</v>
      </c>
      <c r="DH6" s="22" t="str">
        <f>IF(DH7="",NA(),DH7)</f>
        <v>-</v>
      </c>
      <c r="DI6" s="22" t="str">
        <f t="shared" ref="DI6:DQ6" si="12">IF(DI7="",NA(),DI7)</f>
        <v>-</v>
      </c>
      <c r="DJ6" s="22" t="str">
        <f t="shared" si="12"/>
        <v>-</v>
      </c>
      <c r="DK6" s="22">
        <f t="shared" si="12"/>
        <v>4.9400000000000004</v>
      </c>
      <c r="DL6" s="22">
        <f t="shared" si="12"/>
        <v>9.5399999999999991</v>
      </c>
      <c r="DM6" s="22" t="str">
        <f t="shared" si="12"/>
        <v>-</v>
      </c>
      <c r="DN6" s="22" t="str">
        <f t="shared" si="12"/>
        <v>-</v>
      </c>
      <c r="DO6" s="22" t="str">
        <f t="shared" si="12"/>
        <v>-</v>
      </c>
      <c r="DP6" s="22">
        <f t="shared" si="12"/>
        <v>39.409999999999997</v>
      </c>
      <c r="DQ6" s="22">
        <f t="shared" si="12"/>
        <v>41.18</v>
      </c>
      <c r="DR6" s="21" t="str">
        <f>IF(DR7="","",IF(DR7="-","【-】","【"&amp;SUBSTITUTE(TEXT(DR7,"#,##0.00"),"-","△")&amp;"】"))</f>
        <v>【35.99】</v>
      </c>
      <c r="DS6" s="22" t="str">
        <f>IF(DS7="",NA(),DS7)</f>
        <v>-</v>
      </c>
      <c r="DT6" s="22" t="str">
        <f t="shared" ref="DT6:EB6" si="13">IF(DT7="",NA(),DT7)</f>
        <v>-</v>
      </c>
      <c r="DU6" s="22" t="str">
        <f t="shared" si="13"/>
        <v>-</v>
      </c>
      <c r="DV6" s="22">
        <f t="shared" si="13"/>
        <v>5.0199999999999996</v>
      </c>
      <c r="DW6" s="22">
        <f t="shared" si="13"/>
        <v>4.99</v>
      </c>
      <c r="DX6" s="22" t="str">
        <f t="shared" si="13"/>
        <v>-</v>
      </c>
      <c r="DY6" s="22" t="str">
        <f t="shared" si="13"/>
        <v>-</v>
      </c>
      <c r="DZ6" s="22" t="str">
        <f t="shared" si="13"/>
        <v>-</v>
      </c>
      <c r="EA6" s="22">
        <f t="shared" si="13"/>
        <v>20.97</v>
      </c>
      <c r="EB6" s="22">
        <f t="shared" si="13"/>
        <v>21.65</v>
      </c>
      <c r="EC6" s="21" t="str">
        <f>IF(EC7="","",IF(EC7="-","【-】","【"&amp;SUBSTITUTE(TEXT(EC7,"#,##0.00"),"-","△")&amp;"】"))</f>
        <v>【17.28】</v>
      </c>
      <c r="ED6" s="22" t="str">
        <f>IF(ED7="",NA(),ED7)</f>
        <v>-</v>
      </c>
      <c r="EE6" s="22" t="str">
        <f t="shared" ref="EE6:EM6" si="14">IF(EE7="",NA(),EE7)</f>
        <v>-</v>
      </c>
      <c r="EF6" s="22" t="str">
        <f t="shared" si="14"/>
        <v>-</v>
      </c>
      <c r="EG6" s="21">
        <f t="shared" si="14"/>
        <v>0</v>
      </c>
      <c r="EH6" s="21">
        <f t="shared" si="14"/>
        <v>0</v>
      </c>
      <c r="EI6" s="22" t="str">
        <f t="shared" si="14"/>
        <v>-</v>
      </c>
      <c r="EJ6" s="22" t="str">
        <f t="shared" si="14"/>
        <v>-</v>
      </c>
      <c r="EK6" s="22" t="str">
        <f t="shared" si="14"/>
        <v>-</v>
      </c>
      <c r="EL6" s="22">
        <f t="shared" si="14"/>
        <v>1.1499999999999999</v>
      </c>
      <c r="EM6" s="22">
        <f t="shared" si="14"/>
        <v>0.28999999999999998</v>
      </c>
      <c r="EN6" s="21" t="str">
        <f>IF(EN7="","",IF(EN7="-","【-】","【"&amp;SUBSTITUTE(TEXT(EN7,"#,##0.00"),"-","△")&amp;"】"))</f>
        <v>【0.32】</v>
      </c>
    </row>
    <row r="7" spans="1:144" s="23" customFormat="1" x14ac:dyDescent="0.15">
      <c r="A7" s="15"/>
      <c r="B7" s="24">
        <v>2021</v>
      </c>
      <c r="C7" s="24">
        <v>34410</v>
      </c>
      <c r="D7" s="24">
        <v>46</v>
      </c>
      <c r="E7" s="24">
        <v>1</v>
      </c>
      <c r="F7" s="24">
        <v>0</v>
      </c>
      <c r="G7" s="24">
        <v>5</v>
      </c>
      <c r="H7" s="24" t="s">
        <v>92</v>
      </c>
      <c r="I7" s="24" t="s">
        <v>93</v>
      </c>
      <c r="J7" s="24" t="s">
        <v>94</v>
      </c>
      <c r="K7" s="24" t="s">
        <v>95</v>
      </c>
      <c r="L7" s="24" t="s">
        <v>96</v>
      </c>
      <c r="M7" s="24" t="s">
        <v>97</v>
      </c>
      <c r="N7" s="25" t="s">
        <v>98</v>
      </c>
      <c r="O7" s="25">
        <v>74.06</v>
      </c>
      <c r="P7" s="25">
        <v>65.53</v>
      </c>
      <c r="Q7" s="25">
        <v>3960</v>
      </c>
      <c r="R7" s="25">
        <v>5050</v>
      </c>
      <c r="S7" s="25">
        <v>334.84</v>
      </c>
      <c r="T7" s="25">
        <v>15.08</v>
      </c>
      <c r="U7" s="25">
        <v>3273</v>
      </c>
      <c r="V7" s="25">
        <v>12.49</v>
      </c>
      <c r="W7" s="25">
        <v>262.05</v>
      </c>
      <c r="X7" s="25" t="s">
        <v>98</v>
      </c>
      <c r="Y7" s="25" t="s">
        <v>98</v>
      </c>
      <c r="Z7" s="25" t="s">
        <v>98</v>
      </c>
      <c r="AA7" s="25">
        <v>123.5</v>
      </c>
      <c r="AB7" s="25">
        <v>129.08000000000001</v>
      </c>
      <c r="AC7" s="25" t="s">
        <v>98</v>
      </c>
      <c r="AD7" s="25" t="s">
        <v>98</v>
      </c>
      <c r="AE7" s="25" t="s">
        <v>98</v>
      </c>
      <c r="AF7" s="25">
        <v>103.82</v>
      </c>
      <c r="AG7" s="25">
        <v>105.75</v>
      </c>
      <c r="AH7" s="25">
        <v>105.46</v>
      </c>
      <c r="AI7" s="25" t="s">
        <v>98</v>
      </c>
      <c r="AJ7" s="25" t="s">
        <v>98</v>
      </c>
      <c r="AK7" s="25" t="s">
        <v>98</v>
      </c>
      <c r="AL7" s="25">
        <v>0</v>
      </c>
      <c r="AM7" s="25">
        <v>0</v>
      </c>
      <c r="AN7" s="25" t="s">
        <v>98</v>
      </c>
      <c r="AO7" s="25" t="s">
        <v>98</v>
      </c>
      <c r="AP7" s="25" t="s">
        <v>98</v>
      </c>
      <c r="AQ7" s="25">
        <v>31.54</v>
      </c>
      <c r="AR7" s="25">
        <v>31.15</v>
      </c>
      <c r="AS7" s="25">
        <v>28.96</v>
      </c>
      <c r="AT7" s="25" t="s">
        <v>98</v>
      </c>
      <c r="AU7" s="25" t="s">
        <v>98</v>
      </c>
      <c r="AV7" s="25" t="s">
        <v>98</v>
      </c>
      <c r="AW7" s="25">
        <v>298.64</v>
      </c>
      <c r="AX7" s="25">
        <v>362.93</v>
      </c>
      <c r="AY7" s="25" t="s">
        <v>98</v>
      </c>
      <c r="AZ7" s="25" t="s">
        <v>98</v>
      </c>
      <c r="BA7" s="25" t="s">
        <v>98</v>
      </c>
      <c r="BB7" s="25">
        <v>302.22000000000003</v>
      </c>
      <c r="BC7" s="25">
        <v>263.45</v>
      </c>
      <c r="BD7" s="25">
        <v>185.62</v>
      </c>
      <c r="BE7" s="25" t="s">
        <v>98</v>
      </c>
      <c r="BF7" s="25" t="s">
        <v>98</v>
      </c>
      <c r="BG7" s="25" t="s">
        <v>98</v>
      </c>
      <c r="BH7" s="25">
        <v>820.88</v>
      </c>
      <c r="BI7" s="25">
        <v>746.12</v>
      </c>
      <c r="BJ7" s="25" t="s">
        <v>98</v>
      </c>
      <c r="BK7" s="25" t="s">
        <v>98</v>
      </c>
      <c r="BL7" s="25" t="s">
        <v>98</v>
      </c>
      <c r="BM7" s="25">
        <v>970.36</v>
      </c>
      <c r="BN7" s="25">
        <v>940.22</v>
      </c>
      <c r="BO7" s="25">
        <v>1125.3900000000001</v>
      </c>
      <c r="BP7" s="25" t="s">
        <v>98</v>
      </c>
      <c r="BQ7" s="25" t="s">
        <v>98</v>
      </c>
      <c r="BR7" s="25" t="s">
        <v>98</v>
      </c>
      <c r="BS7" s="25">
        <v>82.04</v>
      </c>
      <c r="BT7" s="25">
        <v>90.41</v>
      </c>
      <c r="BU7" s="25" t="s">
        <v>98</v>
      </c>
      <c r="BV7" s="25" t="s">
        <v>98</v>
      </c>
      <c r="BW7" s="25" t="s">
        <v>98</v>
      </c>
      <c r="BX7" s="25">
        <v>64.52</v>
      </c>
      <c r="BY7" s="25">
        <v>66.8</v>
      </c>
      <c r="BZ7" s="25">
        <v>60.84</v>
      </c>
      <c r="CA7" s="25" t="s">
        <v>98</v>
      </c>
      <c r="CB7" s="25" t="s">
        <v>98</v>
      </c>
      <c r="CC7" s="25" t="s">
        <v>98</v>
      </c>
      <c r="CD7" s="25">
        <v>329.85</v>
      </c>
      <c r="CE7" s="25">
        <v>299.58999999999997</v>
      </c>
      <c r="CF7" s="25" t="s">
        <v>98</v>
      </c>
      <c r="CG7" s="25" t="s">
        <v>98</v>
      </c>
      <c r="CH7" s="25" t="s">
        <v>98</v>
      </c>
      <c r="CI7" s="25">
        <v>270.68</v>
      </c>
      <c r="CJ7" s="25">
        <v>268.88</v>
      </c>
      <c r="CK7" s="25">
        <v>272.95</v>
      </c>
      <c r="CL7" s="25" t="s">
        <v>98</v>
      </c>
      <c r="CM7" s="25" t="s">
        <v>98</v>
      </c>
      <c r="CN7" s="25" t="s">
        <v>98</v>
      </c>
      <c r="CO7" s="25">
        <v>55.21</v>
      </c>
      <c r="CP7" s="25">
        <v>49.53</v>
      </c>
      <c r="CQ7" s="25" t="s">
        <v>98</v>
      </c>
      <c r="CR7" s="25" t="s">
        <v>98</v>
      </c>
      <c r="CS7" s="25" t="s">
        <v>98</v>
      </c>
      <c r="CT7" s="25">
        <v>48.86</v>
      </c>
      <c r="CU7" s="25">
        <v>49</v>
      </c>
      <c r="CV7" s="25">
        <v>51.15</v>
      </c>
      <c r="CW7" s="25" t="s">
        <v>98</v>
      </c>
      <c r="CX7" s="25" t="s">
        <v>98</v>
      </c>
      <c r="CY7" s="25" t="s">
        <v>98</v>
      </c>
      <c r="CZ7" s="25">
        <v>67.38</v>
      </c>
      <c r="DA7" s="25">
        <v>71.5</v>
      </c>
      <c r="DB7" s="25" t="s">
        <v>98</v>
      </c>
      <c r="DC7" s="25" t="s">
        <v>98</v>
      </c>
      <c r="DD7" s="25" t="s">
        <v>98</v>
      </c>
      <c r="DE7" s="25">
        <v>76.48</v>
      </c>
      <c r="DF7" s="25">
        <v>75.64</v>
      </c>
      <c r="DG7" s="25">
        <v>74.540000000000006</v>
      </c>
      <c r="DH7" s="25" t="s">
        <v>98</v>
      </c>
      <c r="DI7" s="25" t="s">
        <v>98</v>
      </c>
      <c r="DJ7" s="25" t="s">
        <v>98</v>
      </c>
      <c r="DK7" s="25">
        <v>4.9400000000000004</v>
      </c>
      <c r="DL7" s="25">
        <v>9.5399999999999991</v>
      </c>
      <c r="DM7" s="25" t="s">
        <v>98</v>
      </c>
      <c r="DN7" s="25" t="s">
        <v>98</v>
      </c>
      <c r="DO7" s="25" t="s">
        <v>98</v>
      </c>
      <c r="DP7" s="25">
        <v>39.409999999999997</v>
      </c>
      <c r="DQ7" s="25">
        <v>41.18</v>
      </c>
      <c r="DR7" s="25">
        <v>35.99</v>
      </c>
      <c r="DS7" s="25" t="s">
        <v>98</v>
      </c>
      <c r="DT7" s="25" t="s">
        <v>98</v>
      </c>
      <c r="DU7" s="25" t="s">
        <v>98</v>
      </c>
      <c r="DV7" s="25">
        <v>5.0199999999999996</v>
      </c>
      <c r="DW7" s="25">
        <v>4.99</v>
      </c>
      <c r="DX7" s="25" t="s">
        <v>98</v>
      </c>
      <c r="DY7" s="25" t="s">
        <v>98</v>
      </c>
      <c r="DZ7" s="25" t="s">
        <v>98</v>
      </c>
      <c r="EA7" s="25">
        <v>20.97</v>
      </c>
      <c r="EB7" s="25">
        <v>21.65</v>
      </c>
      <c r="EC7" s="25">
        <v>17.28</v>
      </c>
      <c r="ED7" s="25" t="s">
        <v>98</v>
      </c>
      <c r="EE7" s="25" t="s">
        <v>98</v>
      </c>
      <c r="EF7" s="25" t="s">
        <v>98</v>
      </c>
      <c r="EG7" s="25">
        <v>0</v>
      </c>
      <c r="EH7" s="25">
        <v>0</v>
      </c>
      <c r="EI7" s="25" t="s">
        <v>98</v>
      </c>
      <c r="EJ7" s="25" t="s">
        <v>98</v>
      </c>
      <c r="EK7" s="25" t="s">
        <v>98</v>
      </c>
      <c r="EL7" s="25">
        <v>1.1499999999999999</v>
      </c>
      <c r="EM7" s="25">
        <v>0.28999999999999998</v>
      </c>
      <c r="EN7" s="25">
        <v>0.32</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大将</cp:lastModifiedBy>
  <dcterms:created xsi:type="dcterms:W3CDTF">2022-12-01T00:52:48Z</dcterms:created>
  <dcterms:modified xsi:type="dcterms:W3CDTF">2023-01-17T01:23:01Z</dcterms:modified>
  <cp:category/>
</cp:coreProperties>
</file>