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rlg\各課フォルダ\企画財政課\02　財政管理\06　公営企業\R4\02　照会・回答\10　公営企業に係る経営比較分析表（令和３年度決算）の分析等について\04　町→県\"/>
    </mc:Choice>
  </mc:AlternateContent>
  <workbookProtection workbookAlgorithmName="SHA-512" workbookHashValue="6zhQMZ2gsDhlRpBIVFUHKQ4DNBCamlC44HeWo7hS0+c4/cn2AgTR2FUIzN0AFjfIuyi4b9xoZcWgOLMjJhQFCw==" workbookSaltValue="7WkXzfdrQmLkRaCk4723t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<sst xmlns="http://schemas.openxmlformats.org/spreadsheetml/2006/main" count="236" uniqueCount="117">
  <si>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</si>
  <si>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</si>
  <si>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</si>
  <si>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</si>
  <si>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</si>
  <si>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</si>
  <si>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</si>
  <si>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</si>
  <si>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</si>
  <si>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</si>
  <si>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</si>
  <si>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</si>
  <si>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</si>
  <si>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</si>
  <si>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</si>
  <si>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</si>
  <si>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</si>
  <si>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</si>
  <si>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</si>
  <si>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</si>
  <si>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</si>
  <si>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</si>
  <si>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</si>
  <si>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</si>
  <si>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</si>
  <si>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</si>
  <si>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</si>
  <si>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</si>
  <si>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</si>
  <si>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</si>
  <si>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</si>
  <si>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</si>
  <si>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</si>
  <si>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</si>
  <si>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</si>
  <si>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</si>
  <si>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</si>
  <si>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</si>
  <si>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</si>
  <si>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</si>
  <si>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</si>
  <si>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</si>
  <si>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</si>
  <si>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</si>
  <si>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</si>
  <si>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</si>
  <si>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</si>
  <si>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</si>
  <si>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</si>
  <si>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</si>
  <si>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</si>
  <si>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</si>
  <si>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</si>
  <si>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</si>
  <si>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</si>
  <si>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</si>
  <si>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</si>
  <si>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</si>
  <si>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</si>
  <si>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</si>
  <si>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</si>
  <si>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</si>
  <si>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</si>
  <si>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</si>
  <si>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</si>
  <si>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</si>
  <si>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</si>
  <si>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</si>
  <si>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</si>
  <si>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</si>
  <si>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</si>
  <si>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</si>
  <si>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</si>
  <si>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</si>
  <si>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</si>
  <si>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</si>
  <si>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</si>
  <si>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</si>
  <si>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</si>
  <si>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</si>
  <si>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</si>
  <si>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</si>
  <si>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</si>
  <si>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</si>
  <si>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</si>
  <si>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</si>
  <si>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</si>
  <si>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</si>
  <si>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</si>
  <si>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</si>
  <si>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</si>
  <si>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</si>
  <si>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</si>
  <si>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</si>
  <si>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</si>
  <si>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</si>
  <si>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金ケ崎町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</si>
  <si>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</si>
  <si>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</si>
  <si>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</si>
  <si>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</si>
  <si>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</si>
  <si>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</si>
  <si>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</si>
  <si>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</si>
  <si>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</si>
  <si>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</si>
  <si>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</si>
  <si>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</si>
  <si>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</si>
  <si>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</si>
  <si>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</si>
  <si>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</si>
  <si>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</si>
  <si>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①　経常収支比率は、排水量の増により128.56％と前年を5.65％上回ったものの、使用料と同程度の繰入金により収支の均衡を図っている。
③　流動比率は、料金改定により29.18％と前年に比べ、12.85％改善されたが、安定性に欠ける状況である。
④　企業債残高対事業規模費率については、企業債の発行は多額となっており、一方で料金設定が低くなっているため比率が高くなっている。令和２年度の料金改定により、減少傾向が見込まれる。
⑤　経費回収率は全国平均より高い水準である。今後も健全な経営に努めていく。
⑥　汚水処理原価は、類似団体と同程度であったが、流域下水道維持管理負担金が前年比104.47％の増加となったことから、原価の上昇となった。
⑧　水洗化率は、全国平均を上回っており、新築住宅の需要もあるため、微増傾向となっている。
</t>
    <rPh sb="3" eb="5">
      <t>ケイジョウ</t>
    </rPh>
    <rPh sb="5" eb="7">
      <t>シュウシ</t>
    </rPh>
    <rPh sb="7" eb="9">
      <t>ヒリツ</t>
    </rPh>
    <rPh sb="11" eb="13">
      <t>ハイスイ</t>
    </rPh>
    <rPh sb="13" eb="14">
      <t>リョウ</t>
    </rPh>
    <rPh sb="15" eb="16">
      <t>ゾウ</t>
    </rPh>
    <rPh sb="27" eb="29">
      <t>ゼンネン</t>
    </rPh>
    <rPh sb="35" eb="37">
      <t>ウワマワ</t>
    </rPh>
    <rPh sb="43" eb="46">
      <t>シヨウリョウ</t>
    </rPh>
    <rPh sb="47" eb="50">
      <t>ドウテイド</t>
    </rPh>
    <rPh sb="51" eb="53">
      <t>クリイレ</t>
    </rPh>
    <rPh sb="53" eb="54">
      <t>キン</t>
    </rPh>
    <rPh sb="57" eb="59">
      <t>シュウシ</t>
    </rPh>
    <rPh sb="60" eb="62">
      <t>キンコウ</t>
    </rPh>
    <rPh sb="63" eb="64">
      <t>ハカ</t>
    </rPh>
    <rPh sb="72" eb="74">
      <t>リュウドウ</t>
    </rPh>
    <rPh sb="74" eb="76">
      <t>ヒリツ</t>
    </rPh>
    <rPh sb="78" eb="80">
      <t>リョウキン</t>
    </rPh>
    <rPh sb="80" eb="82">
      <t>カイテイ</t>
    </rPh>
    <rPh sb="92" eb="94">
      <t>ゼンネン</t>
    </rPh>
    <rPh sb="95" eb="96">
      <t>クラ</t>
    </rPh>
    <rPh sb="104" eb="106">
      <t>カイゼン</t>
    </rPh>
    <rPh sb="111" eb="114">
      <t>アンテイセイ</t>
    </rPh>
    <rPh sb="115" eb="116">
      <t>カ</t>
    </rPh>
    <rPh sb="118" eb="120">
      <t>ジョウキョウ</t>
    </rPh>
    <rPh sb="189" eb="191">
      <t>レイワ</t>
    </rPh>
    <rPh sb="192" eb="194">
      <t>ネンド</t>
    </rPh>
    <rPh sb="195" eb="197">
      <t>リョウキン</t>
    </rPh>
    <rPh sb="197" eb="199">
      <t>カイテイ</t>
    </rPh>
    <rPh sb="203" eb="205">
      <t>ゲンショウ</t>
    </rPh>
    <rPh sb="205" eb="207">
      <t>ケイコウ</t>
    </rPh>
    <rPh sb="208" eb="210">
      <t>ミコ</t>
    </rPh>
    <rPh sb="223" eb="225">
      <t>ゼンコク</t>
    </rPh>
    <rPh sb="225" eb="227">
      <t>ヘイキン</t>
    </rPh>
    <rPh sb="263" eb="265">
      <t>ルイジ</t>
    </rPh>
    <rPh sb="265" eb="267">
      <t>ダンタイ</t>
    </rPh>
    <rPh sb="268" eb="271">
      <t>ドウテイド</t>
    </rPh>
    <rPh sb="277" eb="289">
      <t>リュウイキ</t>
    </rPh>
    <rPh sb="290" eb="293">
      <t>ゼンネンヒ</t>
    </rPh>
    <rPh sb="301" eb="303">
      <t>ゾウカ</t>
    </rPh>
    <rPh sb="312" eb="314">
      <t>ゲンカ</t>
    </rPh>
    <rPh sb="315" eb="317">
      <t>ジョウショウ</t>
    </rPh>
    <rPh sb="325" eb="328">
      <t>スイセンカ</t>
    </rPh>
    <rPh sb="328" eb="329">
      <t>リツ</t>
    </rPh>
    <rPh sb="331" eb="333">
      <t>ゼンコク</t>
    </rPh>
    <rPh sb="333" eb="335">
      <t>ヘイキン</t>
    </rPh>
    <rPh sb="336" eb="338">
      <t>ウワマワ</t>
    </rPh>
    <rPh sb="343" eb="345">
      <t>シンチク</t>
    </rPh>
    <rPh sb="345" eb="347">
      <t>ジュウタク</t>
    </rPh>
    <rPh sb="348" eb="350">
      <t>ジュヨウ</t>
    </rPh>
    <rPh sb="356" eb="358">
      <t>ビゾウ</t>
    </rPh>
    <rPh sb="358" eb="360">
      <t>ケイコウ</t>
    </rPh>
    <phoneticPr fontId="4"/>
  </si>
  <si>
    <t>　昭和62年度から整備を開始し、30年以上経過する管路があるが、大規模な改築、更新を実施するほどの劣化の確認には至っていない。
　①有形固定資産減価償却率、③管渠改善率は、共に類似団体を下回り、悪化の傾向がみられる。
　現状の改築・更新事業は、耐用年数を超過したマンホールポンプ等の電気機械設備を優先的に更新を実施しているとこであるが、次期ストックマネジメント計画策定(R6)においては、電気機械設備の他管路調査を実施し、管路の健全度の確保に努める必要がある。</t>
    <rPh sb="1" eb="3">
      <t>ショウワ</t>
    </rPh>
    <rPh sb="5" eb="7">
      <t>ネンド</t>
    </rPh>
    <rPh sb="9" eb="11">
      <t>セイビ</t>
    </rPh>
    <rPh sb="12" eb="14">
      <t>カイシ</t>
    </rPh>
    <rPh sb="18" eb="21">
      <t>ネンイジョウ</t>
    </rPh>
    <rPh sb="21" eb="23">
      <t>ケイカ</t>
    </rPh>
    <rPh sb="25" eb="27">
      <t>カンロ</t>
    </rPh>
    <rPh sb="32" eb="35">
      <t>ダイキボ</t>
    </rPh>
    <rPh sb="36" eb="38">
      <t>カイチク</t>
    </rPh>
    <rPh sb="39" eb="41">
      <t>コウシン</t>
    </rPh>
    <rPh sb="42" eb="44">
      <t>ジッシ</t>
    </rPh>
    <rPh sb="49" eb="51">
      <t>レッカ</t>
    </rPh>
    <rPh sb="52" eb="54">
      <t>カクニン</t>
    </rPh>
    <rPh sb="56" eb="57">
      <t>イタ</t>
    </rPh>
    <rPh sb="66" eb="68">
      <t>ユウケイ</t>
    </rPh>
    <rPh sb="68" eb="70">
      <t>コテイ</t>
    </rPh>
    <rPh sb="70" eb="72">
      <t>シサン</t>
    </rPh>
    <rPh sb="72" eb="74">
      <t>ゲンカ</t>
    </rPh>
    <rPh sb="74" eb="76">
      <t>ショウキャク</t>
    </rPh>
    <rPh sb="76" eb="77">
      <t>リツ</t>
    </rPh>
    <rPh sb="79" eb="81">
      <t>カンキョ</t>
    </rPh>
    <rPh sb="81" eb="83">
      <t>カイゼン</t>
    </rPh>
    <rPh sb="110" eb="111">
      <t>ゲン</t>
    </rPh>
    <rPh sb="111" eb="112">
      <t>ジョウ</t>
    </rPh>
    <rPh sb="113" eb="115">
      <t>カイチク</t>
    </rPh>
    <rPh sb="116" eb="118">
      <t>コウシン</t>
    </rPh>
    <rPh sb="118" eb="120">
      <t>ジギョウ</t>
    </rPh>
    <rPh sb="152" eb="154">
      <t>コウシン</t>
    </rPh>
    <rPh sb="155" eb="157">
      <t>ジッシ</t>
    </rPh>
    <rPh sb="168" eb="170">
      <t>ジキ</t>
    </rPh>
    <rPh sb="180" eb="182">
      <t>ケイカク</t>
    </rPh>
    <rPh sb="182" eb="184">
      <t>サクテイ</t>
    </rPh>
    <rPh sb="194" eb="196">
      <t>デンキ</t>
    </rPh>
    <rPh sb="196" eb="198">
      <t>キカイ</t>
    </rPh>
    <rPh sb="198" eb="200">
      <t>セツビ</t>
    </rPh>
    <rPh sb="201" eb="202">
      <t>ホカ</t>
    </rPh>
    <rPh sb="202" eb="204">
      <t>カンロ</t>
    </rPh>
    <rPh sb="204" eb="206">
      <t>チョウサ</t>
    </rPh>
    <rPh sb="207" eb="209">
      <t>ジッシ</t>
    </rPh>
    <rPh sb="211" eb="213">
      <t>カンロ</t>
    </rPh>
    <rPh sb="214" eb="217">
      <t>ケンゼンド</t>
    </rPh>
    <rPh sb="218" eb="220">
      <t>カクホ</t>
    </rPh>
    <rPh sb="221" eb="222">
      <t>ツト</t>
    </rPh>
    <rPh sb="224" eb="226">
      <t>ヒツヨウ</t>
    </rPh>
    <phoneticPr fontId="4"/>
  </si>
  <si>
    <t>　料金収入のみでは、企業債の償還ができないことから、料金収入より多額の一般会計繰入金により、収支均衡を図っている。
 「金ケ崎町下水道事業中期経営計画」に基づき、令和２年４月に料金改定を実施したところ、一部指標の改善傾向がみられる。
　今後も同計画に基づき、管理費用や改築更新に係る費用増、将来的な人口減少による使用料の減少を考慮し長期的な管理計画、経営及び料金改定等を行なっていく必要がある。
　</t>
    <rPh sb="1" eb="3">
      <t>リョウキン</t>
    </rPh>
    <rPh sb="3" eb="5">
      <t>シュウニュウ</t>
    </rPh>
    <rPh sb="10" eb="12">
      <t>キギョウ</t>
    </rPh>
    <rPh sb="12" eb="13">
      <t>サイ</t>
    </rPh>
    <rPh sb="14" eb="16">
      <t>ショウカン</t>
    </rPh>
    <rPh sb="26" eb="28">
      <t>リョウキン</t>
    </rPh>
    <rPh sb="28" eb="30">
      <t>シュウニュウ</t>
    </rPh>
    <rPh sb="32" eb="34">
      <t>タガク</t>
    </rPh>
    <rPh sb="35" eb="37">
      <t>イッパン</t>
    </rPh>
    <rPh sb="37" eb="39">
      <t>カイケイ</t>
    </rPh>
    <rPh sb="39" eb="41">
      <t>クリイレ</t>
    </rPh>
    <rPh sb="41" eb="42">
      <t>キン</t>
    </rPh>
    <rPh sb="46" eb="48">
      <t>シュウシ</t>
    </rPh>
    <rPh sb="48" eb="50">
      <t>キンコウ</t>
    </rPh>
    <rPh sb="51" eb="52">
      <t>ハカ</t>
    </rPh>
    <rPh sb="101" eb="103">
      <t>イチブ</t>
    </rPh>
    <rPh sb="139" eb="140">
      <t>カカ</t>
    </rPh>
    <rPh sb="191" eb="1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</si>
</sst>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7.0000000000000007E-2</c:v>
                </c:pt>
                <c:pt idx="1">
                  <c:v>0.97</c:v>
                </c:pt>
                <c:pt idx="2">
                  <c:v>0.36</c:v>
                </c:pt>
                <c:pt idx="3">
                  <c:v>0.18</c:v>
                </c:pt>
                <c:pt idx="4" formatCode="#,##0.00;&quot;△&quot;#,##0.00">
                  <c:v>0</c:v>
                </c:pt>
              </c:numCache>
            </c:numRef>
          </c:val>
          <c:extLst>
            <c:ext xmlns:c16="http://schemas.microsoft.com/office/drawing/2014/chart" uri="{C3380CC4-5D6E-409C-BE32-E72D297353CC}">
              <c16:uniqueId val="{00000000-30DD-4B37-9673-846DCF644E7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30DD-4B37-9673-846DCF644E7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73-4546-A8C9-45BA24131E2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B173-4546-A8C9-45BA24131E2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91.31</c:v>
                </c:pt>
                <c:pt idx="1">
                  <c:v>93.06</c:v>
                </c:pt>
                <c:pt idx="2">
                  <c:v>93.95</c:v>
                </c:pt>
                <c:pt idx="3">
                  <c:v>94.2</c:v>
                </c:pt>
                <c:pt idx="4">
                  <c:v>94.44</c:v>
                </c:pt>
              </c:numCache>
            </c:numRef>
          </c:val>
          <c:extLst>
            <c:ext xmlns:c16="http://schemas.microsoft.com/office/drawing/2014/chart" uri="{C3380CC4-5D6E-409C-BE32-E72D297353CC}">
              <c16:uniqueId val="{00000000-8275-45D9-8359-50278DEAE67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8275-45D9-8359-50278DEAE67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111.31</c:v>
                </c:pt>
                <c:pt idx="1">
                  <c:v>110.7</c:v>
                </c:pt>
                <c:pt idx="2">
                  <c:v>110.88</c:v>
                </c:pt>
                <c:pt idx="3">
                  <c:v>122.91</c:v>
                </c:pt>
                <c:pt idx="4">
                  <c:v>128.56</c:v>
                </c:pt>
              </c:numCache>
            </c:numRef>
          </c:val>
          <c:extLst>
            <c:ext xmlns:c16="http://schemas.microsoft.com/office/drawing/2014/chart" uri="{C3380CC4-5D6E-409C-BE32-E72D297353CC}">
              <c16:uniqueId val="{00000000-67C7-4EC2-840E-C2D7C7308B0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106.7</c:v>
                </c:pt>
                <c:pt idx="1">
                  <c:v>106.83</c:v>
                </c:pt>
                <c:pt idx="2">
                  <c:v>109.21</c:v>
                </c:pt>
                <c:pt idx="3">
                  <c:v>107.81</c:v>
                </c:pt>
                <c:pt idx="4">
                  <c:v>107.54</c:v>
                </c:pt>
              </c:numCache>
            </c:numRef>
          </c:val>
          <c:smooth val="0"/>
          <c:extLst>
            <c:ext xmlns:c16="http://schemas.microsoft.com/office/drawing/2014/chart" uri="{C3380CC4-5D6E-409C-BE32-E72D297353CC}">
              <c16:uniqueId val="{00000001-67C7-4EC2-840E-C2D7C7308B0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2.91</c:v>
                </c:pt>
                <c:pt idx="1">
                  <c:v>5.78</c:v>
                </c:pt>
                <c:pt idx="2">
                  <c:v>8.61</c:v>
                </c:pt>
                <c:pt idx="3">
                  <c:v>11.41</c:v>
                </c:pt>
                <c:pt idx="4">
                  <c:v>14.18</c:v>
                </c:pt>
              </c:numCache>
            </c:numRef>
          </c:val>
          <c:extLst>
            <c:ext xmlns:c16="http://schemas.microsoft.com/office/drawing/2014/chart" uri="{C3380CC4-5D6E-409C-BE32-E72D297353CC}">
              <c16:uniqueId val="{00000000-6339-4CCB-AFC7-A3D01BDE8C7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26.81</c:v>
                </c:pt>
                <c:pt idx="1">
                  <c:v>26.06</c:v>
                </c:pt>
                <c:pt idx="2">
                  <c:v>24.1</c:v>
                </c:pt>
                <c:pt idx="3">
                  <c:v>19.93</c:v>
                </c:pt>
                <c:pt idx="4">
                  <c:v>21.94</c:v>
                </c:pt>
              </c:numCache>
            </c:numRef>
          </c:val>
          <c:smooth val="0"/>
          <c:extLst>
            <c:ext xmlns:c16="http://schemas.microsoft.com/office/drawing/2014/chart" uri="{C3380CC4-5D6E-409C-BE32-E72D297353CC}">
              <c16:uniqueId val="{00000001-6339-4CCB-AFC7-A3D01BDE8C7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46-4085-B8AD-A353301FBC6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446-4085-B8AD-A353301FBC6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20-449A-8F79-6EB4E1880CD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26.14</c:v>
                </c:pt>
                <c:pt idx="1">
                  <c:v>22.02</c:v>
                </c:pt>
                <c:pt idx="2">
                  <c:v>15.73</c:v>
                </c:pt>
                <c:pt idx="3">
                  <c:v>18.2</c:v>
                </c:pt>
                <c:pt idx="4">
                  <c:v>19.059999999999999</c:v>
                </c:pt>
              </c:numCache>
            </c:numRef>
          </c:val>
          <c:smooth val="0"/>
          <c:extLst>
            <c:ext xmlns:c16="http://schemas.microsoft.com/office/drawing/2014/chart" uri="{C3380CC4-5D6E-409C-BE32-E72D297353CC}">
              <c16:uniqueId val="{00000001-9D20-449A-8F79-6EB4E1880CD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31.08</c:v>
                </c:pt>
                <c:pt idx="1">
                  <c:v>29.65</c:v>
                </c:pt>
                <c:pt idx="2">
                  <c:v>13.24</c:v>
                </c:pt>
                <c:pt idx="3">
                  <c:v>16.329999999999998</c:v>
                </c:pt>
                <c:pt idx="4">
                  <c:v>29.18</c:v>
                </c:pt>
              </c:numCache>
            </c:numRef>
          </c:val>
          <c:extLst>
            <c:ext xmlns:c16="http://schemas.microsoft.com/office/drawing/2014/chart" uri="{C3380CC4-5D6E-409C-BE32-E72D297353CC}">
              <c16:uniqueId val="{00000000-B1C9-4FDB-96F8-2535E4C086F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68.290000000000006</c:v>
                </c:pt>
                <c:pt idx="1">
                  <c:v>68.040000000000006</c:v>
                </c:pt>
                <c:pt idx="2">
                  <c:v>57.26</c:v>
                </c:pt>
                <c:pt idx="3">
                  <c:v>48.56</c:v>
                </c:pt>
                <c:pt idx="4">
                  <c:v>47.58</c:v>
                </c:pt>
              </c:numCache>
            </c:numRef>
          </c:val>
          <c:smooth val="0"/>
          <c:extLst>
            <c:ext xmlns:c16="http://schemas.microsoft.com/office/drawing/2014/chart" uri="{C3380CC4-5D6E-409C-BE32-E72D297353CC}">
              <c16:uniqueId val="{00000001-B1C9-4FDB-96F8-2535E4C086F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2512.56</c:v>
                </c:pt>
                <c:pt idx="1">
                  <c:v>2406.35</c:v>
                </c:pt>
                <c:pt idx="2">
                  <c:v>2271.86</c:v>
                </c:pt>
                <c:pt idx="3">
                  <c:v>1760.55</c:v>
                </c:pt>
                <c:pt idx="4">
                  <c:v>1619.46</c:v>
                </c:pt>
              </c:numCache>
            </c:numRef>
          </c:val>
          <c:extLst>
            <c:ext xmlns:c16="http://schemas.microsoft.com/office/drawing/2014/chart" uri="{C3380CC4-5D6E-409C-BE32-E72D297353CC}">
              <c16:uniqueId val="{00000000-245D-4682-A74B-19B1DEBC5F6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245D-4682-A74B-19B1DEBC5F6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100.18</c:v>
                </c:pt>
                <c:pt idx="3">
                  <c:v>100</c:v>
                </c:pt>
                <c:pt idx="4">
                  <c:v>100</c:v>
                </c:pt>
              </c:numCache>
            </c:numRef>
          </c:val>
          <c:extLst>
            <c:ext xmlns:c16="http://schemas.microsoft.com/office/drawing/2014/chart" uri="{C3380CC4-5D6E-409C-BE32-E72D297353CC}">
              <c16:uniqueId val="{00000000-C7BE-4593-9E72-F401A414AEE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C7BE-4593-9E72-F401A414AEE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220.35</c:v>
                </c:pt>
                <c:pt idx="1">
                  <c:v>220.73</c:v>
                </c:pt>
                <c:pt idx="2">
                  <c:v>220.73</c:v>
                </c:pt>
                <c:pt idx="3">
                  <c:v>263.35000000000002</c:v>
                </c:pt>
                <c:pt idx="4">
                  <c:v>268.16000000000003</c:v>
                </c:pt>
              </c:numCache>
            </c:numRef>
          </c:val>
          <c:extLst>
            <c:ext xmlns:c16="http://schemas.microsoft.com/office/drawing/2014/chart" uri="{C3380CC4-5D6E-409C-BE32-E72D297353CC}">
              <c16:uniqueId val="{00000000-8EDB-44C6-B92D-E424140CAFD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8EDB-44C6-B92D-E424140CAFD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金ケ崎町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Cd2</v>
      </c>
      <c r="X8" s="35"/>
      <c r="Y8" s="35"/>
      <c r="Z8" s="35"/>
      <c r="AA8" s="35"/>
      <c r="AB8" s="35"/>
      <c r="AC8" s="35"/>
      <c r="AD8" s="36" t="str">
        <f>データ!$M$6</f>
        <v>非設置</v>
      </c>
      <c r="AE8" s="36"/>
      <c r="AF8" s="36"/>
      <c r="AG8" s="36"/>
      <c r="AH8" s="36"/>
      <c r="AI8" s="36"/>
      <c r="AJ8" s="36"/>
      <c r="AK8" s="3"/>
      <c r="AL8" s="37">
        <f>データ!S6</f>
        <v>15419</v>
      </c>
      <c r="AM8" s="37"/>
      <c r="AN8" s="37"/>
      <c r="AO8" s="37"/>
      <c r="AP8" s="37"/>
      <c r="AQ8" s="37"/>
      <c r="AR8" s="37"/>
      <c r="AS8" s="37"/>
      <c r="AT8" s="38">
        <f>データ!T6</f>
        <v>179.76</v>
      </c>
      <c r="AU8" s="38"/>
      <c r="AV8" s="38"/>
      <c r="AW8" s="38"/>
      <c r="AX8" s="38"/>
      <c r="AY8" s="38"/>
      <c r="AZ8" s="38"/>
      <c r="BA8" s="38"/>
      <c r="BB8" s="38">
        <f>データ!U6</f>
        <v>85.78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38.15</v>
      </c>
      <c r="J10" s="38"/>
      <c r="K10" s="38"/>
      <c r="L10" s="38"/>
      <c r="M10" s="38"/>
      <c r="N10" s="38"/>
      <c r="O10" s="38"/>
      <c r="P10" s="38">
        <f>データ!P6</f>
        <v>56.62</v>
      </c>
      <c r="Q10" s="38"/>
      <c r="R10" s="38"/>
      <c r="S10" s="38"/>
      <c r="T10" s="38"/>
      <c r="U10" s="38"/>
      <c r="V10" s="38"/>
      <c r="W10" s="38">
        <f>データ!Q6</f>
        <v>92.08</v>
      </c>
      <c r="X10" s="38"/>
      <c r="Y10" s="38"/>
      <c r="Z10" s="38"/>
      <c r="AA10" s="38"/>
      <c r="AB10" s="38"/>
      <c r="AC10" s="38"/>
      <c r="AD10" s="37">
        <f>データ!R6</f>
        <v>5060</v>
      </c>
      <c r="AE10" s="37"/>
      <c r="AF10" s="37"/>
      <c r="AG10" s="37"/>
      <c r="AH10" s="37"/>
      <c r="AI10" s="37"/>
      <c r="AJ10" s="37"/>
      <c r="AK10" s="2"/>
      <c r="AL10" s="37">
        <f>データ!V6</f>
        <v>8644</v>
      </c>
      <c r="AM10" s="37"/>
      <c r="AN10" s="37"/>
      <c r="AO10" s="37"/>
      <c r="AP10" s="37"/>
      <c r="AQ10" s="37"/>
      <c r="AR10" s="37"/>
      <c r="AS10" s="37"/>
      <c r="AT10" s="38">
        <f>データ!W6</f>
        <v>5.58</v>
      </c>
      <c r="AU10" s="38"/>
      <c r="AV10" s="38"/>
      <c r="AW10" s="38"/>
      <c r="AX10" s="38"/>
      <c r="AY10" s="38"/>
      <c r="AZ10" s="38"/>
      <c r="BA10" s="38"/>
      <c r="BB10" s="38">
        <f>データ!X6</f>
        <v>1549.1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71"/>
      <c r="BN47" s="71"/>
      <c r="BO47" s="71"/>
      <c r="BP47" s="71"/>
      <c r="BQ47" s="71"/>
      <c r="BR47" s="71"/>
      <c r="BS47" s="71"/>
      <c r="BT47" s="71"/>
      <c r="BU47" s="71"/>
      <c r="BV47" s="71"/>
      <c r="BW47" s="71"/>
      <c r="BX47" s="71"/>
      <c r="BY47" s="71"/>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71"/>
      <c r="BN48" s="71"/>
      <c r="BO48" s="71"/>
      <c r="BP48" s="71"/>
      <c r="BQ48" s="71"/>
      <c r="BR48" s="71"/>
      <c r="BS48" s="71"/>
      <c r="BT48" s="71"/>
      <c r="BU48" s="71"/>
      <c r="BV48" s="71"/>
      <c r="BW48" s="71"/>
      <c r="BX48" s="71"/>
      <c r="BY48" s="71"/>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71"/>
      <c r="BN49" s="71"/>
      <c r="BO49" s="71"/>
      <c r="BP49" s="71"/>
      <c r="BQ49" s="71"/>
      <c r="BR49" s="71"/>
      <c r="BS49" s="71"/>
      <c r="BT49" s="71"/>
      <c r="BU49" s="71"/>
      <c r="BV49" s="71"/>
      <c r="BW49" s="71"/>
      <c r="BX49" s="71"/>
      <c r="BY49" s="71"/>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71"/>
      <c r="BN50" s="71"/>
      <c r="BO50" s="71"/>
      <c r="BP50" s="71"/>
      <c r="BQ50" s="71"/>
      <c r="BR50" s="71"/>
      <c r="BS50" s="71"/>
      <c r="BT50" s="71"/>
      <c r="BU50" s="71"/>
      <c r="BV50" s="71"/>
      <c r="BW50" s="71"/>
      <c r="BX50" s="71"/>
      <c r="BY50" s="71"/>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71"/>
      <c r="BN51" s="71"/>
      <c r="BO51" s="71"/>
      <c r="BP51" s="71"/>
      <c r="BQ51" s="71"/>
      <c r="BR51" s="71"/>
      <c r="BS51" s="71"/>
      <c r="BT51" s="71"/>
      <c r="BU51" s="71"/>
      <c r="BV51" s="71"/>
      <c r="BW51" s="71"/>
      <c r="BX51" s="71"/>
      <c r="BY51" s="71"/>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71"/>
      <c r="BN52" s="71"/>
      <c r="BO52" s="71"/>
      <c r="BP52" s="71"/>
      <c r="BQ52" s="71"/>
      <c r="BR52" s="71"/>
      <c r="BS52" s="71"/>
      <c r="BT52" s="71"/>
      <c r="BU52" s="71"/>
      <c r="BV52" s="71"/>
      <c r="BW52" s="71"/>
      <c r="BX52" s="71"/>
      <c r="BY52" s="71"/>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71"/>
      <c r="BN53" s="71"/>
      <c r="BO53" s="71"/>
      <c r="BP53" s="71"/>
      <c r="BQ53" s="71"/>
      <c r="BR53" s="71"/>
      <c r="BS53" s="71"/>
      <c r="BT53" s="71"/>
      <c r="BU53" s="71"/>
      <c r="BV53" s="71"/>
      <c r="BW53" s="71"/>
      <c r="BX53" s="71"/>
      <c r="BY53" s="71"/>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71"/>
      <c r="BN54" s="71"/>
      <c r="BO54" s="71"/>
      <c r="BP54" s="71"/>
      <c r="BQ54" s="71"/>
      <c r="BR54" s="71"/>
      <c r="BS54" s="71"/>
      <c r="BT54" s="71"/>
      <c r="BU54" s="71"/>
      <c r="BV54" s="71"/>
      <c r="BW54" s="71"/>
      <c r="BX54" s="71"/>
      <c r="BY54" s="71"/>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71"/>
      <c r="BN55" s="71"/>
      <c r="BO55" s="71"/>
      <c r="BP55" s="71"/>
      <c r="BQ55" s="71"/>
      <c r="BR55" s="71"/>
      <c r="BS55" s="71"/>
      <c r="BT55" s="71"/>
      <c r="BU55" s="71"/>
      <c r="BV55" s="71"/>
      <c r="BW55" s="71"/>
      <c r="BX55" s="71"/>
      <c r="BY55" s="71"/>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71"/>
      <c r="BN56" s="71"/>
      <c r="BO56" s="71"/>
      <c r="BP56" s="71"/>
      <c r="BQ56" s="71"/>
      <c r="BR56" s="71"/>
      <c r="BS56" s="71"/>
      <c r="BT56" s="71"/>
      <c r="BU56" s="71"/>
      <c r="BV56" s="71"/>
      <c r="BW56" s="71"/>
      <c r="BX56" s="71"/>
      <c r="BY56" s="71"/>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71"/>
      <c r="BN57" s="71"/>
      <c r="BO57" s="71"/>
      <c r="BP57" s="71"/>
      <c r="BQ57" s="71"/>
      <c r="BR57" s="71"/>
      <c r="BS57" s="71"/>
      <c r="BT57" s="71"/>
      <c r="BU57" s="71"/>
      <c r="BV57" s="71"/>
      <c r="BW57" s="71"/>
      <c r="BX57" s="71"/>
      <c r="BY57" s="71"/>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71"/>
      <c r="BN58" s="71"/>
      <c r="BO58" s="71"/>
      <c r="BP58" s="71"/>
      <c r="BQ58" s="71"/>
      <c r="BR58" s="71"/>
      <c r="BS58" s="71"/>
      <c r="BT58" s="71"/>
      <c r="BU58" s="71"/>
      <c r="BV58" s="71"/>
      <c r="BW58" s="71"/>
      <c r="BX58" s="71"/>
      <c r="BY58" s="71"/>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71"/>
      <c r="BN59" s="71"/>
      <c r="BO59" s="71"/>
      <c r="BP59" s="71"/>
      <c r="BQ59" s="71"/>
      <c r="BR59" s="71"/>
      <c r="BS59" s="71"/>
      <c r="BT59" s="71"/>
      <c r="BU59" s="71"/>
      <c r="BV59" s="71"/>
      <c r="BW59" s="71"/>
      <c r="BX59" s="71"/>
      <c r="BY59" s="71"/>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71"/>
      <c r="BN60" s="71"/>
      <c r="BO60" s="71"/>
      <c r="BP60" s="71"/>
      <c r="BQ60" s="71"/>
      <c r="BR60" s="71"/>
      <c r="BS60" s="71"/>
      <c r="BT60" s="71"/>
      <c r="BU60" s="71"/>
      <c r="BV60" s="71"/>
      <c r="BW60" s="71"/>
      <c r="BX60" s="71"/>
      <c r="BY60" s="71"/>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71"/>
      <c r="BN61" s="71"/>
      <c r="BO61" s="71"/>
      <c r="BP61" s="71"/>
      <c r="BQ61" s="71"/>
      <c r="BR61" s="71"/>
      <c r="BS61" s="71"/>
      <c r="BT61" s="71"/>
      <c r="BU61" s="71"/>
      <c r="BV61" s="71"/>
      <c r="BW61" s="71"/>
      <c r="BX61" s="71"/>
      <c r="BY61" s="71"/>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71"/>
      <c r="BN62" s="71"/>
      <c r="BO62" s="71"/>
      <c r="BP62" s="71"/>
      <c r="BQ62" s="71"/>
      <c r="BR62" s="71"/>
      <c r="BS62" s="71"/>
      <c r="BT62" s="71"/>
      <c r="BU62" s="71"/>
      <c r="BV62" s="71"/>
      <c r="BW62" s="71"/>
      <c r="BX62" s="71"/>
      <c r="BY62" s="71"/>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71"/>
      <c r="BN66" s="71"/>
      <c r="BO66" s="71"/>
      <c r="BP66" s="71"/>
      <c r="BQ66" s="71"/>
      <c r="BR66" s="71"/>
      <c r="BS66" s="71"/>
      <c r="BT66" s="71"/>
      <c r="BU66" s="71"/>
      <c r="BV66" s="71"/>
      <c r="BW66" s="71"/>
      <c r="BX66" s="71"/>
      <c r="BY66" s="71"/>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71"/>
      <c r="BN67" s="71"/>
      <c r="BO67" s="71"/>
      <c r="BP67" s="71"/>
      <c r="BQ67" s="71"/>
      <c r="BR67" s="71"/>
      <c r="BS67" s="71"/>
      <c r="BT67" s="71"/>
      <c r="BU67" s="71"/>
      <c r="BV67" s="71"/>
      <c r="BW67" s="71"/>
      <c r="BX67" s="71"/>
      <c r="BY67" s="71"/>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71"/>
      <c r="BN68" s="71"/>
      <c r="BO68" s="71"/>
      <c r="BP68" s="71"/>
      <c r="BQ68" s="71"/>
      <c r="BR68" s="71"/>
      <c r="BS68" s="71"/>
      <c r="BT68" s="71"/>
      <c r="BU68" s="71"/>
      <c r="BV68" s="71"/>
      <c r="BW68" s="71"/>
      <c r="BX68" s="71"/>
      <c r="BY68" s="71"/>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71"/>
      <c r="BN69" s="71"/>
      <c r="BO69" s="71"/>
      <c r="BP69" s="71"/>
      <c r="BQ69" s="71"/>
      <c r="BR69" s="71"/>
      <c r="BS69" s="71"/>
      <c r="BT69" s="71"/>
      <c r="BU69" s="71"/>
      <c r="BV69" s="71"/>
      <c r="BW69" s="71"/>
      <c r="BX69" s="71"/>
      <c r="BY69" s="71"/>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71"/>
      <c r="BN70" s="71"/>
      <c r="BO70" s="71"/>
      <c r="BP70" s="71"/>
      <c r="BQ70" s="71"/>
      <c r="BR70" s="71"/>
      <c r="BS70" s="71"/>
      <c r="BT70" s="71"/>
      <c r="BU70" s="71"/>
      <c r="BV70" s="71"/>
      <c r="BW70" s="71"/>
      <c r="BX70" s="71"/>
      <c r="BY70" s="71"/>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71"/>
      <c r="BN71" s="71"/>
      <c r="BO71" s="71"/>
      <c r="BP71" s="71"/>
      <c r="BQ71" s="71"/>
      <c r="BR71" s="71"/>
      <c r="BS71" s="71"/>
      <c r="BT71" s="71"/>
      <c r="BU71" s="71"/>
      <c r="BV71" s="71"/>
      <c r="BW71" s="71"/>
      <c r="BX71" s="71"/>
      <c r="BY71" s="71"/>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71"/>
      <c r="BN72" s="71"/>
      <c r="BO72" s="71"/>
      <c r="BP72" s="71"/>
      <c r="BQ72" s="71"/>
      <c r="BR72" s="71"/>
      <c r="BS72" s="71"/>
      <c r="BT72" s="71"/>
      <c r="BU72" s="71"/>
      <c r="BV72" s="71"/>
      <c r="BW72" s="71"/>
      <c r="BX72" s="71"/>
      <c r="BY72" s="71"/>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71"/>
      <c r="BN73" s="71"/>
      <c r="BO73" s="71"/>
      <c r="BP73" s="71"/>
      <c r="BQ73" s="71"/>
      <c r="BR73" s="71"/>
      <c r="BS73" s="71"/>
      <c r="BT73" s="71"/>
      <c r="BU73" s="71"/>
      <c r="BV73" s="71"/>
      <c r="BW73" s="71"/>
      <c r="BX73" s="71"/>
      <c r="BY73" s="71"/>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71"/>
      <c r="BN74" s="71"/>
      <c r="BO74" s="71"/>
      <c r="BP74" s="71"/>
      <c r="BQ74" s="71"/>
      <c r="BR74" s="71"/>
      <c r="BS74" s="71"/>
      <c r="BT74" s="71"/>
      <c r="BU74" s="71"/>
      <c r="BV74" s="71"/>
      <c r="BW74" s="71"/>
      <c r="BX74" s="71"/>
      <c r="BY74" s="71"/>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71"/>
      <c r="BN75" s="71"/>
      <c r="BO75" s="71"/>
      <c r="BP75" s="71"/>
      <c r="BQ75" s="71"/>
      <c r="BR75" s="71"/>
      <c r="BS75" s="71"/>
      <c r="BT75" s="71"/>
      <c r="BU75" s="71"/>
      <c r="BV75" s="71"/>
      <c r="BW75" s="71"/>
      <c r="BX75" s="71"/>
      <c r="BY75" s="71"/>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71"/>
      <c r="BN76" s="71"/>
      <c r="BO76" s="71"/>
      <c r="BP76" s="71"/>
      <c r="BQ76" s="71"/>
      <c r="BR76" s="71"/>
      <c r="BS76" s="71"/>
      <c r="BT76" s="71"/>
      <c r="BU76" s="71"/>
      <c r="BV76" s="71"/>
      <c r="BW76" s="71"/>
      <c r="BX76" s="71"/>
      <c r="BY76" s="71"/>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71"/>
      <c r="BN77" s="71"/>
      <c r="BO77" s="71"/>
      <c r="BP77" s="71"/>
      <c r="BQ77" s="71"/>
      <c r="BR77" s="71"/>
      <c r="BS77" s="71"/>
      <c r="BT77" s="71"/>
      <c r="BU77" s="71"/>
      <c r="BV77" s="71"/>
      <c r="BW77" s="71"/>
      <c r="BX77" s="71"/>
      <c r="BY77" s="71"/>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71"/>
      <c r="BN78" s="71"/>
      <c r="BO78" s="71"/>
      <c r="BP78" s="71"/>
      <c r="BQ78" s="71"/>
      <c r="BR78" s="71"/>
      <c r="BS78" s="71"/>
      <c r="BT78" s="71"/>
      <c r="BU78" s="71"/>
      <c r="BV78" s="71"/>
      <c r="BW78" s="71"/>
      <c r="BX78" s="71"/>
      <c r="BY78" s="71"/>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71"/>
      <c r="BN79" s="71"/>
      <c r="BO79" s="71"/>
      <c r="BP79" s="71"/>
      <c r="BQ79" s="71"/>
      <c r="BR79" s="71"/>
      <c r="BS79" s="71"/>
      <c r="BT79" s="71"/>
      <c r="BU79" s="71"/>
      <c r="BV79" s="71"/>
      <c r="BW79" s="71"/>
      <c r="BX79" s="71"/>
      <c r="BY79" s="71"/>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71"/>
      <c r="BN80" s="71"/>
      <c r="BO80" s="71"/>
      <c r="BP80" s="71"/>
      <c r="BQ80" s="71"/>
      <c r="BR80" s="71"/>
      <c r="BS80" s="71"/>
      <c r="BT80" s="71"/>
      <c r="BU80" s="71"/>
      <c r="BV80" s="71"/>
      <c r="BW80" s="71"/>
      <c r="BX80" s="71"/>
      <c r="BY80" s="71"/>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71"/>
      <c r="BN81" s="71"/>
      <c r="BO81" s="71"/>
      <c r="BP81" s="71"/>
      <c r="BQ81" s="71"/>
      <c r="BR81" s="71"/>
      <c r="BS81" s="71"/>
      <c r="BT81" s="71"/>
      <c r="BU81" s="71"/>
      <c r="BV81" s="71"/>
      <c r="BW81" s="71"/>
      <c r="BX81" s="71"/>
      <c r="BY81" s="71"/>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YjnZwNqJVVPCfG5nFtutoR6OgmVFQ+RXpbLLX6BSh6uIwuFL51RxQr5UladtVg6scaG8PiY4TQWYuii50OlGBA==" saltValue="Unir8iCW2QrlF8n4ANIyA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33812</v>
      </c>
      <c r="D6" s="19">
        <f t="shared" si="3"/>
        <v>46</v>
      </c>
      <c r="E6" s="19">
        <f t="shared" si="3"/>
        <v>17</v>
      </c>
      <c r="F6" s="19">
        <f t="shared" si="3"/>
        <v>1</v>
      </c>
      <c r="G6" s="19">
        <f t="shared" si="3"/>
        <v>0</v>
      </c>
      <c r="H6" s="19" t="str">
        <f t="shared" si="3"/>
        <v>岩手県　金ケ崎町</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38.15</v>
      </c>
      <c r="P6" s="20">
        <f t="shared" si="3"/>
        <v>56.62</v>
      </c>
      <c r="Q6" s="20">
        <f t="shared" si="3"/>
        <v>92.08</v>
      </c>
      <c r="R6" s="20">
        <f t="shared" si="3"/>
        <v>5060</v>
      </c>
      <c r="S6" s="20">
        <f t="shared" si="3"/>
        <v>15419</v>
      </c>
      <c r="T6" s="20">
        <f t="shared" si="3"/>
        <v>179.76</v>
      </c>
      <c r="U6" s="20">
        <f t="shared" si="3"/>
        <v>85.78</v>
      </c>
      <c r="V6" s="20">
        <f t="shared" si="3"/>
        <v>8644</v>
      </c>
      <c r="W6" s="20">
        <f t="shared" si="3"/>
        <v>5.58</v>
      </c>
      <c r="X6" s="20">
        <f t="shared" si="3"/>
        <v>1549.1</v>
      </c>
      <c r="Y6" s="21">
        <f>IF(Y7="",NA(),Y7)</f>
        <v>111.31</v>
      </c>
      <c r="Z6" s="21">
        <f t="shared" ref="Z6:AH6" si="4">IF(Z7="",NA(),Z7)</f>
        <v>110.7</v>
      </c>
      <c r="AA6" s="21">
        <f t="shared" si="4"/>
        <v>110.88</v>
      </c>
      <c r="AB6" s="21">
        <f t="shared" si="4"/>
        <v>122.91</v>
      </c>
      <c r="AC6" s="21">
        <f t="shared" si="4"/>
        <v>128.56</v>
      </c>
      <c r="AD6" s="21">
        <f t="shared" si="4"/>
        <v>106.7</v>
      </c>
      <c r="AE6" s="21">
        <f t="shared" si="4"/>
        <v>106.83</v>
      </c>
      <c r="AF6" s="21">
        <f t="shared" si="4"/>
        <v>109.21</v>
      </c>
      <c r="AG6" s="21">
        <f t="shared" si="4"/>
        <v>107.81</v>
      </c>
      <c r="AH6" s="21">
        <f t="shared" si="4"/>
        <v>107.54</v>
      </c>
      <c r="AI6" s="20" t="str">
        <f>IF(AI7="","",IF(AI7="-","【-】","【"&amp;SUBSTITUTE(TEXT(AI7,"#,##0.00"),"-","△")&amp;"】"))</f>
        <v>【107.02】</v>
      </c>
      <c r="AJ6" s="20">
        <f>IF(AJ7="",NA(),AJ7)</f>
        <v>0</v>
      </c>
      <c r="AK6" s="20">
        <f t="shared" ref="AK6:AS6" si="5">IF(AK7="",NA(),AK7)</f>
        <v>0</v>
      </c>
      <c r="AL6" s="20">
        <f t="shared" si="5"/>
        <v>0</v>
      </c>
      <c r="AM6" s="20">
        <f t="shared" si="5"/>
        <v>0</v>
      </c>
      <c r="AN6" s="20">
        <f t="shared" si="5"/>
        <v>0</v>
      </c>
      <c r="AO6" s="21">
        <f t="shared" si="5"/>
        <v>26.14</v>
      </c>
      <c r="AP6" s="21">
        <f t="shared" si="5"/>
        <v>22.02</v>
      </c>
      <c r="AQ6" s="21">
        <f t="shared" si="5"/>
        <v>15.73</v>
      </c>
      <c r="AR6" s="21">
        <f t="shared" si="5"/>
        <v>18.2</v>
      </c>
      <c r="AS6" s="21">
        <f t="shared" si="5"/>
        <v>19.059999999999999</v>
      </c>
      <c r="AT6" s="20" t="str">
        <f>IF(AT7="","",IF(AT7="-","【-】","【"&amp;SUBSTITUTE(TEXT(AT7,"#,##0.00"),"-","△")&amp;"】"))</f>
        <v>【3.09】</v>
      </c>
      <c r="AU6" s="21">
        <f>IF(AU7="",NA(),AU7)</f>
        <v>31.08</v>
      </c>
      <c r="AV6" s="21">
        <f t="shared" ref="AV6:BD6" si="6">IF(AV7="",NA(),AV7)</f>
        <v>29.65</v>
      </c>
      <c r="AW6" s="21">
        <f t="shared" si="6"/>
        <v>13.24</v>
      </c>
      <c r="AX6" s="21">
        <f t="shared" si="6"/>
        <v>16.329999999999998</v>
      </c>
      <c r="AY6" s="21">
        <f t="shared" si="6"/>
        <v>29.18</v>
      </c>
      <c r="AZ6" s="21">
        <f t="shared" si="6"/>
        <v>68.290000000000006</v>
      </c>
      <c r="BA6" s="21">
        <f t="shared" si="6"/>
        <v>68.040000000000006</v>
      </c>
      <c r="BB6" s="21">
        <f t="shared" si="6"/>
        <v>57.26</v>
      </c>
      <c r="BC6" s="21">
        <f t="shared" si="6"/>
        <v>48.56</v>
      </c>
      <c r="BD6" s="21">
        <f t="shared" si="6"/>
        <v>47.58</v>
      </c>
      <c r="BE6" s="20" t="str">
        <f>IF(BE7="","",IF(BE7="-","【-】","【"&amp;SUBSTITUTE(TEXT(BE7,"#,##0.00"),"-","△")&amp;"】"))</f>
        <v>【71.39】</v>
      </c>
      <c r="BF6" s="21">
        <f>IF(BF7="",NA(),BF7)</f>
        <v>2512.56</v>
      </c>
      <c r="BG6" s="21">
        <f t="shared" ref="BG6:BO6" si="7">IF(BG7="",NA(),BG7)</f>
        <v>2406.35</v>
      </c>
      <c r="BH6" s="21">
        <f t="shared" si="7"/>
        <v>2271.86</v>
      </c>
      <c r="BI6" s="21">
        <f t="shared" si="7"/>
        <v>1760.55</v>
      </c>
      <c r="BJ6" s="21">
        <f t="shared" si="7"/>
        <v>1619.46</v>
      </c>
      <c r="BK6" s="21">
        <f t="shared" si="7"/>
        <v>1124.26</v>
      </c>
      <c r="BL6" s="21">
        <f t="shared" si="7"/>
        <v>1048.23</v>
      </c>
      <c r="BM6" s="21">
        <f t="shared" si="7"/>
        <v>1130.42</v>
      </c>
      <c r="BN6" s="21">
        <f t="shared" si="7"/>
        <v>1245.0999999999999</v>
      </c>
      <c r="BO6" s="21">
        <f t="shared" si="7"/>
        <v>1108.8</v>
      </c>
      <c r="BP6" s="20" t="str">
        <f>IF(BP7="","",IF(BP7="-","【-】","【"&amp;SUBSTITUTE(TEXT(BP7,"#,##0.00"),"-","△")&amp;"】"))</f>
        <v>【669.12】</v>
      </c>
      <c r="BQ6" s="21">
        <f>IF(BQ7="",NA(),BQ7)</f>
        <v>100</v>
      </c>
      <c r="BR6" s="21">
        <f t="shared" ref="BR6:BZ6" si="8">IF(BR7="",NA(),BR7)</f>
        <v>100</v>
      </c>
      <c r="BS6" s="21">
        <f t="shared" si="8"/>
        <v>100.18</v>
      </c>
      <c r="BT6" s="21">
        <f t="shared" si="8"/>
        <v>100</v>
      </c>
      <c r="BU6" s="21">
        <f t="shared" si="8"/>
        <v>100</v>
      </c>
      <c r="BV6" s="21">
        <f t="shared" si="8"/>
        <v>80.58</v>
      </c>
      <c r="BW6" s="21">
        <f t="shared" si="8"/>
        <v>78.92</v>
      </c>
      <c r="BX6" s="21">
        <f t="shared" si="8"/>
        <v>74.17</v>
      </c>
      <c r="BY6" s="21">
        <f t="shared" si="8"/>
        <v>79.77</v>
      </c>
      <c r="BZ6" s="21">
        <f t="shared" si="8"/>
        <v>79.63</v>
      </c>
      <c r="CA6" s="20" t="str">
        <f>IF(CA7="","",IF(CA7="-","【-】","【"&amp;SUBSTITUTE(TEXT(CA7,"#,##0.00"),"-","△")&amp;"】"))</f>
        <v>【99.73】</v>
      </c>
      <c r="CB6" s="21">
        <f>IF(CB7="",NA(),CB7)</f>
        <v>220.35</v>
      </c>
      <c r="CC6" s="21">
        <f t="shared" ref="CC6:CK6" si="9">IF(CC7="",NA(),CC7)</f>
        <v>220.73</v>
      </c>
      <c r="CD6" s="21">
        <f t="shared" si="9"/>
        <v>220.73</v>
      </c>
      <c r="CE6" s="21">
        <f t="shared" si="9"/>
        <v>263.35000000000002</v>
      </c>
      <c r="CF6" s="21">
        <f t="shared" si="9"/>
        <v>268.16000000000003</v>
      </c>
      <c r="CG6" s="21">
        <f t="shared" si="9"/>
        <v>216.21</v>
      </c>
      <c r="CH6" s="21">
        <f t="shared" si="9"/>
        <v>220.31</v>
      </c>
      <c r="CI6" s="21">
        <f t="shared" si="9"/>
        <v>230.95</v>
      </c>
      <c r="CJ6" s="21">
        <f t="shared" si="9"/>
        <v>214.56</v>
      </c>
      <c r="CK6" s="21">
        <f t="shared" si="9"/>
        <v>213.66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50.24</v>
      </c>
      <c r="CS6" s="21">
        <f t="shared" si="10"/>
        <v>49.68</v>
      </c>
      <c r="CT6" s="21">
        <f t="shared" si="10"/>
        <v>49.27</v>
      </c>
      <c r="CU6" s="21">
        <f t="shared" si="10"/>
        <v>49.47</v>
      </c>
      <c r="CV6" s="21">
        <f t="shared" si="10"/>
        <v>48.19</v>
      </c>
      <c r="CW6" s="20" t="str">
        <f>IF(CW7="","",IF(CW7="-","【-】","【"&amp;SUBSTITUTE(TEXT(CW7,"#,##0.00"),"-","△")&amp;"】"))</f>
        <v>【59.99】</v>
      </c>
      <c r="CX6" s="21">
        <f>IF(CX7="",NA(),CX7)</f>
        <v>91.31</v>
      </c>
      <c r="CY6" s="21">
        <f t="shared" ref="CY6:DG6" si="11">IF(CY7="",NA(),CY7)</f>
        <v>93.06</v>
      </c>
      <c r="CZ6" s="21">
        <f t="shared" si="11"/>
        <v>93.95</v>
      </c>
      <c r="DA6" s="21">
        <f t="shared" si="11"/>
        <v>94.2</v>
      </c>
      <c r="DB6" s="21">
        <f t="shared" si="11"/>
        <v>94.44</v>
      </c>
      <c r="DC6" s="21">
        <f t="shared" si="11"/>
        <v>84.17</v>
      </c>
      <c r="DD6" s="21">
        <f t="shared" si="11"/>
        <v>83.35</v>
      </c>
      <c r="DE6" s="21">
        <f t="shared" si="11"/>
        <v>83.16</v>
      </c>
      <c r="DF6" s="21">
        <f t="shared" si="11"/>
        <v>82.06</v>
      </c>
      <c r="DG6" s="21">
        <f t="shared" si="11"/>
        <v>82.26</v>
      </c>
      <c r="DH6" s="20" t="str">
        <f>IF(DH7="","",IF(DH7="-","【-】","【"&amp;SUBSTITUTE(TEXT(DH7,"#,##0.00"),"-","△")&amp;"】"))</f>
        <v>【95.72】</v>
      </c>
      <c r="DI6" s="21">
        <f>IF(DI7="",NA(),DI7)</f>
        <v>2.91</v>
      </c>
      <c r="DJ6" s="21">
        <f t="shared" ref="DJ6:DR6" si="12">IF(DJ7="",NA(),DJ7)</f>
        <v>5.78</v>
      </c>
      <c r="DK6" s="21">
        <f t="shared" si="12"/>
        <v>8.61</v>
      </c>
      <c r="DL6" s="21">
        <f t="shared" si="12"/>
        <v>11.41</v>
      </c>
      <c r="DM6" s="21">
        <f t="shared" si="12"/>
        <v>14.18</v>
      </c>
      <c r="DN6" s="21">
        <f t="shared" si="12"/>
        <v>26.81</v>
      </c>
      <c r="DO6" s="21">
        <f t="shared" si="12"/>
        <v>26.06</v>
      </c>
      <c r="DP6" s="21">
        <f t="shared" si="12"/>
        <v>24.1</v>
      </c>
      <c r="DQ6" s="21">
        <f t="shared" si="12"/>
        <v>19.93</v>
      </c>
      <c r="DR6" s="21">
        <f t="shared" si="12"/>
        <v>21.94</v>
      </c>
      <c r="DS6" s="20" t="str">
        <f>IF(DS7="","",IF(DS7="-","【-】","【"&amp;SUBSTITUTE(TEXT(DS7,"#,##0.00"),"-","△")&amp;"】"))</f>
        <v>【38.17】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【6.54】</v>
      </c>
      <c r="EE6" s="21">
        <f>IF(EE7="",NA(),EE7)</f>
        <v>7.0000000000000007E-2</v>
      </c>
      <c r="EF6" s="21">
        <f t="shared" ref="EF6:EN6" si="14">IF(EF7="",NA(),EF7)</f>
        <v>0.97</v>
      </c>
      <c r="EG6" s="21">
        <f t="shared" si="14"/>
        <v>0.36</v>
      </c>
      <c r="EH6" s="21">
        <f t="shared" si="14"/>
        <v>0.18</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8" s="22" customFormat="1" x14ac:dyDescent="0.15">
      <c r="A7" s="14"/>
      <c r="B7" s="23">
        <v>2021</v>
      </c>
      <c r="C7" s="23">
        <v>33812</v>
      </c>
      <c r="D7" s="23">
        <v>46</v>
      </c>
      <c r="E7" s="23">
        <v>17</v>
      </c>
      <c r="F7" s="23">
        <v>1</v>
      </c>
      <c r="G7" s="23">
        <v>0</v>
      </c>
      <c r="H7" s="23" t="s">
        <v>96</v>
      </c>
      <c r="I7" s="23" t="s">
        <v>97</v>
      </c>
      <c r="J7" s="23" t="s">
        <v>98</v>
      </c>
      <c r="K7" s="23" t="s">
        <v>99</v>
      </c>
      <c r="L7" s="23" t="s">
        <v>100</v>
      </c>
      <c r="M7" s="23" t="s">
        <v>101</v>
      </c>
      <c r="N7" s="24" t="s">
        <v>102</v>
      </c>
      <c r="O7" s="24">
        <v>38.15</v>
      </c>
      <c r="P7" s="24">
        <v>56.62</v>
      </c>
      <c r="Q7" s="24">
        <v>92.08</v>
      </c>
      <c r="R7" s="24">
        <v>5060</v>
      </c>
      <c r="S7" s="24">
        <v>15419</v>
      </c>
      <c r="T7" s="24">
        <v>179.76</v>
      </c>
      <c r="U7" s="24">
        <v>85.78</v>
      </c>
      <c r="V7" s="24">
        <v>8644</v>
      </c>
      <c r="W7" s="24">
        <v>5.58</v>
      </c>
      <c r="X7" s="24">
        <v>1549.1</v>
      </c>
      <c r="Y7" s="24">
        <v>111.31</v>
      </c>
      <c r="Z7" s="24">
        <v>110.7</v>
      </c>
      <c r="AA7" s="24">
        <v>110.88</v>
      </c>
      <c r="AB7" s="24">
        <v>122.91</v>
      </c>
      <c r="AC7" s="24">
        <v>128.56</v>
      </c>
      <c r="AD7" s="24">
        <v>106.7</v>
      </c>
      <c r="AE7" s="24">
        <v>106.83</v>
      </c>
      <c r="AF7" s="24">
        <v>109.21</v>
      </c>
      <c r="AG7" s="24">
        <v>107.81</v>
      </c>
      <c r="AH7" s="24">
        <v>107.54</v>
      </c>
      <c r="AI7" s="24">
        <v>107.02</v>
      </c>
      <c r="AJ7" s="24">
        <v>0</v>
      </c>
      <c r="AK7" s="24">
        <v>0</v>
      </c>
      <c r="AL7" s="24">
        <v>0</v>
      </c>
      <c r="AM7" s="24">
        <v>0</v>
      </c>
      <c r="AN7" s="24">
        <v>0</v>
      </c>
      <c r="AO7" s="24">
        <v>26.14</v>
      </c>
      <c r="AP7" s="24">
        <v>22.02</v>
      </c>
      <c r="AQ7" s="24">
        <v>15.73</v>
      </c>
      <c r="AR7" s="24">
        <v>18.2</v>
      </c>
      <c r="AS7" s="24">
        <v>19.059999999999999</v>
      </c>
      <c r="AT7" s="24">
        <v>3.09</v>
      </c>
      <c r="AU7" s="24">
        <v>31.08</v>
      </c>
      <c r="AV7" s="24">
        <v>29.65</v>
      </c>
      <c r="AW7" s="24">
        <v>13.24</v>
      </c>
      <c r="AX7" s="24">
        <v>16.329999999999998</v>
      </c>
      <c r="AY7" s="24">
        <v>29.18</v>
      </c>
      <c r="AZ7" s="24">
        <v>68.290000000000006</v>
      </c>
      <c r="BA7" s="24">
        <v>68.040000000000006</v>
      </c>
      <c r="BB7" s="24">
        <v>57.26</v>
      </c>
      <c r="BC7" s="24">
        <v>48.56</v>
      </c>
      <c r="BD7" s="24">
        <v>47.58</v>
      </c>
      <c r="BE7" s="24">
        <v>71.39</v>
      </c>
      <c r="BF7" s="24">
        <v>2512.56</v>
      </c>
      <c r="BG7" s="24">
        <v>2406.35</v>
      </c>
      <c r="BH7" s="24">
        <v>2271.86</v>
      </c>
      <c r="BI7" s="24">
        <v>1760.55</v>
      </c>
      <c r="BJ7" s="24">
        <v>1619.46</v>
      </c>
      <c r="BK7" s="24">
        <v>1124.26</v>
      </c>
      <c r="BL7" s="24">
        <v>1048.23</v>
      </c>
      <c r="BM7" s="24">
        <v>1130.42</v>
      </c>
      <c r="BN7" s="24">
        <v>1245.0999999999999</v>
      </c>
      <c r="BO7" s="24">
        <v>1108.8</v>
      </c>
      <c r="BP7" s="24">
        <v>669.12</v>
      </c>
      <c r="BQ7" s="24">
        <v>100</v>
      </c>
      <c r="BR7" s="24">
        <v>100</v>
      </c>
      <c r="BS7" s="24">
        <v>100.18</v>
      </c>
      <c r="BT7" s="24">
        <v>100</v>
      </c>
      <c r="BU7" s="24">
        <v>100</v>
      </c>
      <c r="BV7" s="24">
        <v>80.58</v>
      </c>
      <c r="BW7" s="24">
        <v>78.92</v>
      </c>
      <c r="BX7" s="24">
        <v>74.17</v>
      </c>
      <c r="BY7" s="24">
        <v>79.77</v>
      </c>
      <c r="BZ7" s="24">
        <v>79.63</v>
      </c>
      <c r="CA7" s="24">
        <v>99.73</v>
      </c>
      <c r="CB7" s="24">
        <v>220.35</v>
      </c>
      <c r="CC7" s="24">
        <v>220.73</v>
      </c>
      <c r="CD7" s="24">
        <v>220.73</v>
      </c>
      <c r="CE7" s="24">
        <v>263.35000000000002</v>
      </c>
      <c r="CF7" s="24">
        <v>268.16000000000003</v>
      </c>
      <c r="CG7" s="24">
        <v>216.21</v>
      </c>
      <c r="CH7" s="24">
        <v>220.31</v>
      </c>
      <c r="CI7" s="24">
        <v>230.95</v>
      </c>
      <c r="CJ7" s="24">
        <v>214.56</v>
      </c>
      <c r="CK7" s="24">
        <v>213.66</v>
      </c>
      <c r="CL7" s="24">
        <v>134.97999999999999</v>
      </c>
      <c r="CM7" s="24" t="s">
        <v>102</v>
      </c>
      <c r="CN7" s="24" t="s">
        <v>102</v>
      </c>
      <c r="CO7" s="24" t="s">
        <v>102</v>
      </c>
      <c r="CP7" s="24" t="s">
        <v>102</v>
      </c>
      <c r="CQ7" s="24" t="s">
        <v>102</v>
      </c>
      <c r="CR7" s="24">
        <v>50.24</v>
      </c>
      <c r="CS7" s="24">
        <v>49.68</v>
      </c>
      <c r="CT7" s="24">
        <v>49.27</v>
      </c>
      <c r="CU7" s="24">
        <v>49.47</v>
      </c>
      <c r="CV7" s="24">
        <v>48.19</v>
      </c>
      <c r="CW7" s="24">
        <v>59.99</v>
      </c>
      <c r="CX7" s="24">
        <v>91.31</v>
      </c>
      <c r="CY7" s="24">
        <v>93.06</v>
      </c>
      <c r="CZ7" s="24">
        <v>93.95</v>
      </c>
      <c r="DA7" s="24">
        <v>94.2</v>
      </c>
      <c r="DB7" s="24">
        <v>94.44</v>
      </c>
      <c r="DC7" s="24">
        <v>84.17</v>
      </c>
      <c r="DD7" s="24">
        <v>83.35</v>
      </c>
      <c r="DE7" s="24">
        <v>83.16</v>
      </c>
      <c r="DF7" s="24">
        <v>82.06</v>
      </c>
      <c r="DG7" s="24">
        <v>82.26</v>
      </c>
      <c r="DH7" s="24">
        <v>95.72</v>
      </c>
      <c r="DI7" s="24">
        <v>2.91</v>
      </c>
      <c r="DJ7" s="24">
        <v>5.78</v>
      </c>
      <c r="DK7" s="24">
        <v>8.61</v>
      </c>
      <c r="DL7" s="24">
        <v>11.41</v>
      </c>
      <c r="DM7" s="24">
        <v>14.18</v>
      </c>
      <c r="DN7" s="24">
        <v>26.81</v>
      </c>
      <c r="DO7" s="24">
        <v>26.06</v>
      </c>
      <c r="DP7" s="24">
        <v>24.1</v>
      </c>
      <c r="DQ7" s="24">
        <v>19.93</v>
      </c>
      <c r="DR7" s="24">
        <v>21.94</v>
      </c>
      <c r="DS7" s="24">
        <v>38.17</v>
      </c>
      <c r="DT7" s="24">
        <v>0</v>
      </c>
      <c r="DU7" s="24">
        <v>0</v>
      </c>
      <c r="DV7" s="24">
        <v>0</v>
      </c>
      <c r="DW7" s="24">
        <v>0</v>
      </c>
      <c r="DX7" s="24">
        <v>0</v>
      </c>
      <c r="DY7" s="24">
        <v>0</v>
      </c>
      <c r="DZ7" s="24">
        <v>0</v>
      </c>
      <c r="EA7" s="24">
        <v>0</v>
      </c>
      <c r="EB7" s="24">
        <v>0</v>
      </c>
      <c r="EC7" s="24">
        <v>0</v>
      </c>
      <c r="ED7" s="24">
        <v>6.54</v>
      </c>
      <c r="EE7" s="24">
        <v>7.0000000000000007E-2</v>
      </c>
      <c r="EF7" s="24">
        <v>0.97</v>
      </c>
      <c r="EG7" s="24">
        <v>0.36</v>
      </c>
      <c r="EH7" s="24">
        <v>0.18</v>
      </c>
      <c r="EI7" s="24">
        <v>0</v>
      </c>
      <c r="EJ7" s="24">
        <v>0.13</v>
      </c>
      <c r="EK7" s="24">
        <v>0.12</v>
      </c>
      <c r="EL7" s="24">
        <v>0.1</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2023-01-19T02:43:19Z</cp:lastPrinted>
  <dcterms:created xsi:type="dcterms:W3CDTF">2022-12-01T01:13:21Z</dcterms:created>
  <dcterms:modified xsi:type="dcterms:W3CDTF">2023-01-20T02:12:13Z</dcterms:modified>
  <cp:category/>
</cp:coreProperties>
</file>