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23.88.239\220企画課\◎財政◎\12 財政状況公表\03 公営企業経営分析比較表\R03決算\02 県提出\"/>
    </mc:Choice>
  </mc:AlternateContent>
  <xr:revisionPtr revIDLastSave="0" documentId="13_ncr:1_{4DE42426-F64D-4163-AC9E-1C7F019A7361}" xr6:coauthVersionLast="45" xr6:coauthVersionMax="45" xr10:uidLastSave="{00000000-0000-0000-0000-000000000000}"/>
  <workbookProtection workbookAlgorithmName="SHA-512" workbookHashValue="/joHzK1JRDz7Ad15oGPRo3IUHRXJBVOoO1gZKziY3tVAob372NHQ1HNzAQcNJ9PlgSA+Pyx8xZ6NuP3zlZXYdQ==" workbookSaltValue="ExzkfM+VX0mj+2FnIsWqPA==" workbookSpinCount="100000" lockStructure="1"/>
  <bookViews>
    <workbookView xWindow="-120" yWindow="-120"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AL8" i="4" s="1"/>
  <c r="R6" i="5"/>
  <c r="AD10" i="4" s="1"/>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AT10" i="4"/>
  <c r="AL10" i="4"/>
  <c r="P10" i="4"/>
  <c r="I10" i="4"/>
  <c r="B10" i="4"/>
  <c r="BB8" i="4"/>
  <c r="AD8" i="4"/>
  <c r="W8" i="4"/>
  <c r="P8" i="4"/>
  <c r="I8" i="4"/>
  <c r="B8" i="4"/>
  <c r="B6"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<sst xmlns="http://schemas.openxmlformats.org/spreadsheetml/2006/main" count="247" uniqueCount="119">
  <si>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</si>
  <si>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</si>
  <si>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</si>
  <si>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</si>
  <si>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</si>
  <si>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</si>
  <si>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</si>
  <si>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</si>
  <si>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</si>
  <si>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</si>
  <si>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</si>
  <si>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</si>
  <si>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</si>
  <si>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</si>
  <si>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</si>
  <si>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</si>
  <si>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</si>
  <si>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</si>
  <si>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</si>
  <si>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</si>
  <si>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</si>
  <si>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</si>
  <si>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</si>
  <si>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</si>
  <si>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</si>
  <si>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</si>
  <si>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</si>
  <si>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</si>
  <si>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</si>
  <si>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</si>
  <si>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</si>
  <si>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</si>
  <si>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</si>
  <si>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</si>
  <si>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</si>
  <si>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</si>
  <si>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</si>
  <si>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</si>
  <si>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</si>
  <si>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</si>
  <si>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</si>
  <si>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</si>
  <si>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</si>
  <si>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</si>
  <si>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</si>
  <si>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</si>
  <si>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</si>
  <si>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</si>
  <si>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</si>
  <si>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</si>
  <si>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</si>
  <si>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</si>
  <si>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</si>
  <si>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</si>
  <si>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</si>
  <si>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</si>
  <si>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</si>
  <si>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</si>
  <si>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</si>
  <si>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</si>
  <si>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</si>
  <si>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</si>
  <si>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</si>
  <si>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</si>
  <si>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</si>
  <si>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</si>
  <si>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</si>
  <si>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</si>
  <si>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</si>
  <si>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</si>
  <si>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</si>
  <si>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</si>
  <si>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</si>
  <si>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</si>
  <si>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</si>
  <si>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</si>
  <si>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</si>
  <si>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</si>
  <si>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</si>
  <si>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</si>
  <si>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</si>
  <si>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</si>
  <si>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</si>
  <si>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</si>
  <si>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</si>
  <si>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</si>
  <si>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</si>
  <si>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</si>
  <si>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</si>
  <si>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</si>
  <si>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</si>
  <si>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</si>
  <si>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</si>
  <si>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</si>
  <si>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</si>
  <si>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</si>
  <si>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</si>
  <si>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</si>
  <si>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</si>
  <si>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</si>
  <si>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</si>
  <si>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</si>
  <si>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</si>
  <si>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</si>
  <si>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</si>
  <si>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</si>
  <si>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</si>
  <si>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</si>
  <si>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</si>
  <si>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</si>
  <si>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</si>
  <si>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</si>
  <si>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</si>
  <si>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</si>
  <si>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</si>
  <si>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</si>
  <si>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ついては、前年比1.2％減少となっている。合併処理浄化槽設置基数の増加により水洗化率は上がっているが、人口減少により使用料は横ばいとなっている。また、施設の経年劣化による維持経費の増加により、他会計繰入金の割合も上がっている。
　経費回収率については横ばいで、類似団体より高くなっている。</t>
    <rPh sb="21" eb="23">
      <t>ゲンショウ</t>
    </rPh>
    <rPh sb="39" eb="41">
      <t>キスウ</t>
    </rPh>
    <rPh sb="42" eb="44">
      <t>ゾウカ</t>
    </rPh>
    <rPh sb="47" eb="48">
      <t>スイ</t>
    </rPh>
    <rPh sb="52" eb="53">
      <t>ア</t>
    </rPh>
    <rPh sb="60" eb="62">
      <t>ジンコウ</t>
    </rPh>
    <rPh sb="62" eb="64">
      <t>ゲンショウ</t>
    </rPh>
    <rPh sb="67" eb="70">
      <t>シヨウリョウ</t>
    </rPh>
    <rPh sb="71" eb="72">
      <t>ヨコ</t>
    </rPh>
    <rPh sb="115" eb="116">
      <t>ア</t>
    </rPh>
    <phoneticPr fontId="4"/>
  </si>
  <si>
    <t>　現在稼働している合併処理浄化槽のうち、古いものでは設置後19年を経過しており、経年劣化等による故障や不具合が発生、修繕が増えている。今後も修繕や再設置が増えると考えられ、施設維持管理コストは増加が見込まれる。</t>
    <phoneticPr fontId="4"/>
  </si>
  <si>
    <t>　本町は、下水道と農業集落排水の区域外の地域が多く、浄化槽設置事業を推進し、全町処理で７割程度の水洗化率となっている。今後も水洗化を推進し、補助事業の活用などにより導入経費を節減しながら、水洗化率の向上を図る。また、経営基盤の強化と財政マネジメントの向上により適切に取り組むため、令和６年からの公営企業会計への移行に向け取組を進めている。</t>
    <rPh sb="40" eb="42">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</si>
</sst>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41-43FE-A128-19FAEB4BAB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C41-43FE-A128-19FAEB4BAB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55.56</c:v>
                </c:pt>
                <c:pt idx="1">
                  <c:v>55.56</c:v>
                </c:pt>
                <c:pt idx="2">
                  <c:v>55.56</c:v>
                </c:pt>
                <c:pt idx="3">
                  <c:v>55.56</c:v>
                </c:pt>
                <c:pt idx="4">
                  <c:v>55.56</c:v>
                </c:pt>
              </c:numCache>
            </c:numRef>
          </c:val>
          <c:extLst>
            <c:ext xmlns:c16="http://schemas.microsoft.com/office/drawing/2014/chart" uri="{C3380CC4-5D6E-409C-BE32-E72D297353CC}">
              <c16:uniqueId val="{00000000-8106-4218-8393-04104D7E6D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8106-4218-8393-04104D7E6D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9E-4370-9F89-9416C6624D0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969E-4370-9F89-9416C6624D0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79</c:v>
                </c:pt>
                <c:pt idx="1">
                  <c:v>83.84</c:v>
                </c:pt>
                <c:pt idx="2">
                  <c:v>85.1</c:v>
                </c:pt>
                <c:pt idx="3">
                  <c:v>84.43</c:v>
                </c:pt>
                <c:pt idx="4">
                  <c:v>83.21</c:v>
                </c:pt>
              </c:numCache>
            </c:numRef>
          </c:val>
          <c:extLst>
            <c:ext xmlns:c16="http://schemas.microsoft.com/office/drawing/2014/chart" uri="{C3380CC4-5D6E-409C-BE32-E72D297353CC}">
              <c16:uniqueId val="{00000000-56BB-4D20-9A4D-6A7734E5BB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BB-4D20-9A4D-6A7734E5BB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BA-4AAB-B4C7-D141FF1654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BA-4AAB-B4C7-D141FF1654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AD-4F80-AD73-B14151AE9F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AD-4F80-AD73-B14151AE9F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12-48A2-95D9-399049FBDA1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2-48A2-95D9-399049FBDA1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E0-4052-B72B-DF4F7AEF3B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E0-4052-B72B-DF4F7AEF3B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746.03</c:v>
                </c:pt>
                <c:pt idx="1">
                  <c:v>713.2</c:v>
                </c:pt>
                <c:pt idx="2">
                  <c:v>751.34</c:v>
                </c:pt>
                <c:pt idx="3">
                  <c:v>753.61</c:v>
                </c:pt>
                <c:pt idx="4">
                  <c:v>809.7</c:v>
                </c:pt>
              </c:numCache>
            </c:numRef>
          </c:val>
          <c:extLst>
            <c:ext xmlns:c16="http://schemas.microsoft.com/office/drawing/2014/chart" uri="{C3380CC4-5D6E-409C-BE32-E72D297353CC}">
              <c16:uniqueId val="{00000000-8DDB-460E-BB03-8B7AB8304D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8DDB-460E-BB03-8B7AB8304D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79.02</c:v>
                </c:pt>
                <c:pt idx="1">
                  <c:v>83.88</c:v>
                </c:pt>
                <c:pt idx="2">
                  <c:v>85.14</c:v>
                </c:pt>
                <c:pt idx="3">
                  <c:v>84.47</c:v>
                </c:pt>
                <c:pt idx="4">
                  <c:v>83.34</c:v>
                </c:pt>
              </c:numCache>
            </c:numRef>
          </c:val>
          <c:extLst>
            <c:ext xmlns:c16="http://schemas.microsoft.com/office/drawing/2014/chart" uri="{C3380CC4-5D6E-409C-BE32-E72D297353CC}">
              <c16:uniqueId val="{00000000-E8AE-4EA2-B88F-C1B1021903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E8AE-4EA2-B88F-C1B1021903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413.64</c:v>
                </c:pt>
                <c:pt idx="1">
                  <c:v>382.57</c:v>
                </c:pt>
                <c:pt idx="2">
                  <c:v>378.54</c:v>
                </c:pt>
                <c:pt idx="3">
                  <c:v>348.93</c:v>
                </c:pt>
                <c:pt idx="4">
                  <c:v>359.2</c:v>
                </c:pt>
              </c:numCache>
            </c:numRef>
          </c:val>
          <c:extLst>
            <c:ext xmlns:c16="http://schemas.microsoft.com/office/drawing/2014/chart" uri="{C3380CC4-5D6E-409C-BE32-E72D297353CC}">
              <c16:uniqueId val="{00000000-E94A-4E3F-9190-F7144A27A5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E94A-4E3F-9190-F7144A27A5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西和賀町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5219</v>
      </c>
      <c r="AM8" s="45"/>
      <c r="AN8" s="45"/>
      <c r="AO8" s="45"/>
      <c r="AP8" s="45"/>
      <c r="AQ8" s="45"/>
      <c r="AR8" s="45"/>
      <c r="AS8" s="45"/>
      <c r="AT8" s="46">
        <f>データ!T6</f>
        <v>590.74</v>
      </c>
      <c r="AU8" s="46"/>
      <c r="AV8" s="46"/>
      <c r="AW8" s="46"/>
      <c r="AX8" s="46"/>
      <c r="AY8" s="46"/>
      <c r="AZ8" s="46"/>
      <c r="BA8" s="46"/>
      <c r="BB8" s="46">
        <f>データ!U6</f>
        <v>8.83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9.6999999999999993</v>
      </c>
      <c r="Q10" s="46"/>
      <c r="R10" s="46"/>
      <c r="S10" s="46"/>
      <c r="T10" s="46"/>
      <c r="U10" s="46"/>
      <c r="V10" s="46"/>
      <c r="W10" s="46">
        <f>データ!Q6</f>
        <v>100</v>
      </c>
      <c r="X10" s="46"/>
      <c r="Y10" s="46"/>
      <c r="Z10" s="46"/>
      <c r="AA10" s="46"/>
      <c r="AB10" s="46"/>
      <c r="AC10" s="46"/>
      <c r="AD10" s="45">
        <f>データ!R6</f>
        <v>4410</v>
      </c>
      <c r="AE10" s="45"/>
      <c r="AF10" s="45"/>
      <c r="AG10" s="45"/>
      <c r="AH10" s="45"/>
      <c r="AI10" s="45"/>
      <c r="AJ10" s="45"/>
      <c r="AK10" s="2"/>
      <c r="AL10" s="45">
        <f>データ!V6</f>
        <v>501</v>
      </c>
      <c r="AM10" s="45"/>
      <c r="AN10" s="45"/>
      <c r="AO10" s="45"/>
      <c r="AP10" s="45"/>
      <c r="AQ10" s="45"/>
      <c r="AR10" s="45"/>
      <c r="AS10" s="45"/>
      <c r="AT10" s="46">
        <f>データ!W6</f>
        <v>588.82000000000005</v>
      </c>
      <c r="AU10" s="46"/>
      <c r="AV10" s="46"/>
      <c r="AW10" s="46"/>
      <c r="AX10" s="46"/>
      <c r="AY10" s="46"/>
      <c r="AZ10" s="46"/>
      <c r="BA10" s="46"/>
      <c r="BB10" s="46">
        <f>データ!X6</f>
        <v>0.85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43</v>
      </c>
      <c r="O86" s="12" t="str">
        <f>データ!EO6</f>
        <v>【-】</v>
      </c>
    </row>
  </sheetData>
  <sheetProtection algorithmName="SHA-512" hashValue="xDqCz1vzCTk+dHN0zcLq30mgXe9dCPi/FFXKcixmOnPDXEkBgZIToOvmWy2VO6t3ztv/5rOwKxDQxClZdGbB1A==" saltValue="ZUkub3k2YpItsvyncPI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33669</v>
      </c>
      <c r="D6" s="19">
        <f t="shared" si="3"/>
        <v>47</v>
      </c>
      <c r="E6" s="19">
        <f t="shared" si="3"/>
        <v>18</v>
      </c>
      <c r="F6" s="19">
        <f t="shared" si="3"/>
        <v>0</v>
      </c>
      <c r="G6" s="19">
        <f t="shared" si="3"/>
        <v>0</v>
      </c>
      <c r="H6" s="19" t="str">
        <f t="shared" si="3"/>
        <v>岩手県　西和賀町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9.6999999999999993</v>
      </c>
      <c r="Q6" s="20">
        <f t="shared" si="3"/>
        <v>100</v>
      </c>
      <c r="R6" s="20">
        <f t="shared" si="3"/>
        <v>4410</v>
      </c>
      <c r="S6" s="20">
        <f t="shared" si="3"/>
        <v>5219</v>
      </c>
      <c r="T6" s="20">
        <f t="shared" si="3"/>
        <v>590.74</v>
      </c>
      <c r="U6" s="20">
        <f t="shared" si="3"/>
        <v>8.83</v>
      </c>
      <c r="V6" s="20">
        <f t="shared" si="3"/>
        <v>501</v>
      </c>
      <c r="W6" s="20">
        <f t="shared" si="3"/>
        <v>588.82000000000005</v>
      </c>
      <c r="X6" s="20">
        <f t="shared" si="3"/>
        <v>0.85</v>
      </c>
      <c r="Y6" s="21">
        <f>IF(Y7="",NA(),Y7)</f>
        <v>79</v>
      </c>
      <c r="Z6" s="21">
        <f t="shared" ref="Z6:AH6" si="4">IF(Z7="",NA(),Z7)</f>
        <v>83.84</v>
      </c>
      <c r="AA6" s="21">
        <f t="shared" si="4"/>
        <v>85.1</v>
      </c>
      <c r="AB6" s="21">
        <f t="shared" si="4"/>
        <v>84.43</v>
      </c>
      <c r="AC6" s="21">
        <f t="shared" si="4"/>
        <v>83.21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746.03</v>
      </c>
      <c r="BG6" s="21">
        <f t="shared" ref="BG6:BO6" si="7">IF(BG7="",NA(),BG7)</f>
        <v>713.2</v>
      </c>
      <c r="BH6" s="21">
        <f t="shared" si="7"/>
        <v>751.34</v>
      </c>
      <c r="BI6" s="21">
        <f t="shared" si="7"/>
        <v>753.61</v>
      </c>
      <c r="BJ6" s="21">
        <f t="shared" si="7"/>
        <v>809.7</v>
      </c>
      <c r="BK6" s="21">
        <f t="shared" si="7"/>
        <v>407.42</v>
      </c>
      <c r="BL6" s="21">
        <f t="shared" si="7"/>
        <v>296.89</v>
      </c>
      <c r="BM6" s="21">
        <f t="shared" si="7"/>
        <v>270.57</v>
      </c>
      <c r="BN6" s="21">
        <f t="shared" si="7"/>
        <v>294.27</v>
      </c>
      <c r="BO6" s="21">
        <f t="shared" si="7"/>
        <v>294.08999999999997</v>
      </c>
      <c r="BP6" s="20" t="str">
        <f>IF(BP7="","",IF(BP7="-","【-】","【"&amp;SUBSTITUTE(TEXT(BP7,"#,##0.00"),"-","△")&amp;"】"))</f>
        <v>【310.14】</v>
      </c>
      <c r="BQ6" s="21">
        <f>IF(BQ7="",NA(),BQ7)</f>
        <v>79.02</v>
      </c>
      <c r="BR6" s="21">
        <f t="shared" ref="BR6:BZ6" si="8">IF(BR7="",NA(),BR7)</f>
        <v>83.88</v>
      </c>
      <c r="BS6" s="21">
        <f t="shared" si="8"/>
        <v>85.14</v>
      </c>
      <c r="BT6" s="21">
        <f t="shared" si="8"/>
        <v>84.47</v>
      </c>
      <c r="BU6" s="21">
        <f t="shared" si="8"/>
        <v>83.34</v>
      </c>
      <c r="BV6" s="21">
        <f t="shared" si="8"/>
        <v>57.08</v>
      </c>
      <c r="BW6" s="21">
        <f t="shared" si="8"/>
        <v>63.06</v>
      </c>
      <c r="BX6" s="21">
        <f t="shared" si="8"/>
        <v>62.5</v>
      </c>
      <c r="BY6" s="21">
        <f t="shared" si="8"/>
        <v>60.59</v>
      </c>
      <c r="BZ6" s="21">
        <f t="shared" si="8"/>
        <v>60</v>
      </c>
      <c r="CA6" s="20" t="str">
        <f>IF(CA7="","",IF(CA7="-","【-】","【"&amp;SUBSTITUTE(TEXT(CA7,"#,##0.00"),"-","△")&amp;"】"))</f>
        <v>【57.71】</v>
      </c>
      <c r="CB6" s="21">
        <f>IF(CB7="",NA(),CB7)</f>
        <v>413.64</v>
      </c>
      <c r="CC6" s="21">
        <f t="shared" ref="CC6:CK6" si="9">IF(CC7="",NA(),CC7)</f>
        <v>382.57</v>
      </c>
      <c r="CD6" s="21">
        <f t="shared" si="9"/>
        <v>378.54</v>
      </c>
      <c r="CE6" s="21">
        <f t="shared" si="9"/>
        <v>348.93</v>
      </c>
      <c r="CF6" s="21">
        <f t="shared" si="9"/>
        <v>359.2</v>
      </c>
      <c r="CG6" s="21">
        <f t="shared" si="9"/>
        <v>286.86</v>
      </c>
      <c r="CH6" s="21">
        <f t="shared" si="9"/>
        <v>264.77</v>
      </c>
      <c r="CI6" s="21">
        <f t="shared" si="9"/>
        <v>269.33</v>
      </c>
      <c r="CJ6" s="21">
        <f t="shared" si="9"/>
        <v>280.23</v>
      </c>
      <c r="CK6" s="21">
        <f t="shared" si="9"/>
        <v>282.70999999999998</v>
      </c>
      <c r="CL6" s="20" t="str">
        <f>IF(CL7="","",IF(CL7="-","【-】","【"&amp;SUBSTITUTE(TEXT(CL7,"#,##0.00"),"-","△")&amp;"】"))</f>
        <v>【286.17】</v>
      </c>
      <c r="CM6" s="21">
        <f>IF(CM7="",NA(),CM7)</f>
        <v>55.56</v>
      </c>
      <c r="CN6" s="21">
        <f t="shared" ref="CN6:CV6" si="10">IF(CN7="",NA(),CN7)</f>
        <v>55.56</v>
      </c>
      <c r="CO6" s="21">
        <f t="shared" si="10"/>
        <v>55.56</v>
      </c>
      <c r="CP6" s="21">
        <f t="shared" si="10"/>
        <v>55.56</v>
      </c>
      <c r="CQ6" s="21">
        <f t="shared" si="10"/>
        <v>55.56</v>
      </c>
      <c r="CR6" s="21">
        <f t="shared" si="10"/>
        <v>57.22</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33669</v>
      </c>
      <c r="D7" s="23">
        <v>47</v>
      </c>
      <c r="E7" s="23">
        <v>18</v>
      </c>
      <c r="F7" s="23">
        <v>0</v>
      </c>
      <c r="G7" s="23">
        <v>0</v>
      </c>
      <c r="H7" s="23" t="s">
        <v>98</v>
      </c>
      <c r="I7" s="23" t="s">
        <v>99</v>
      </c>
      <c r="J7" s="23" t="s">
        <v>100</v>
      </c>
      <c r="K7" s="23" t="s">
        <v>101</v>
      </c>
      <c r="L7" s="23" t="s">
        <v>102</v>
      </c>
      <c r="M7" s="23" t="s">
        <v>103</v>
      </c>
      <c r="N7" s="24" t="s">
        <v>104</v>
      </c>
      <c r="O7" s="24" t="s">
        <v>105</v>
      </c>
      <c r="P7" s="24">
        <v>9.6999999999999993</v>
      </c>
      <c r="Q7" s="24">
        <v>100</v>
      </c>
      <c r="R7" s="24">
        <v>4410</v>
      </c>
      <c r="S7" s="24">
        <v>5219</v>
      </c>
      <c r="T7" s="24">
        <v>590.74</v>
      </c>
      <c r="U7" s="24">
        <v>8.83</v>
      </c>
      <c r="V7" s="24">
        <v>501</v>
      </c>
      <c r="W7" s="24">
        <v>588.82000000000005</v>
      </c>
      <c r="X7" s="24">
        <v>0.85</v>
      </c>
      <c r="Y7" s="24">
        <v>79</v>
      </c>
      <c r="Z7" s="24">
        <v>83.84</v>
      </c>
      <c r="AA7" s="24">
        <v>85.1</v>
      </c>
      <c r="AB7" s="24">
        <v>84.43</v>
      </c>
      <c r="AC7" s="24">
        <v>83.21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746.03</v>
      </c>
      <c r="BG7" s="24">
        <v>713.2</v>
      </c>
      <c r="BH7" s="24">
        <v>751.34</v>
      </c>
      <c r="BI7" s="24">
        <v>753.61</v>
      </c>
      <c r="BJ7" s="24">
        <v>809.7</v>
      </c>
      <c r="BK7" s="24">
        <v>407.42</v>
      </c>
      <c r="BL7" s="24">
        <v>296.89</v>
      </c>
      <c r="BM7" s="24">
        <v>270.57</v>
      </c>
      <c r="BN7" s="24">
        <v>294.27</v>
      </c>
      <c r="BO7" s="24">
        <v>294.08999999999997</v>
      </c>
      <c r="BP7" s="24">
        <v>310.14</v>
      </c>
      <c r="BQ7" s="24">
        <v>79.02</v>
      </c>
      <c r="BR7" s="24">
        <v>83.88</v>
      </c>
      <c r="BS7" s="24">
        <v>85.14</v>
      </c>
      <c r="BT7" s="24">
        <v>84.47</v>
      </c>
      <c r="BU7" s="24">
        <v>83.34</v>
      </c>
      <c r="BV7" s="24">
        <v>57.08</v>
      </c>
      <c r="BW7" s="24">
        <v>63.06</v>
      </c>
      <c r="BX7" s="24">
        <v>62.5</v>
      </c>
      <c r="BY7" s="24">
        <v>60.59</v>
      </c>
      <c r="BZ7" s="24">
        <v>60</v>
      </c>
      <c r="CA7" s="24">
        <v>57.71</v>
      </c>
      <c r="CB7" s="24">
        <v>413.64</v>
      </c>
      <c r="CC7" s="24">
        <v>382.57</v>
      </c>
      <c r="CD7" s="24">
        <v>378.54</v>
      </c>
      <c r="CE7" s="24">
        <v>348.93</v>
      </c>
      <c r="CF7" s="24">
        <v>359.2</v>
      </c>
      <c r="CG7" s="24">
        <v>286.86</v>
      </c>
      <c r="CH7" s="24">
        <v>264.77</v>
      </c>
      <c r="CI7" s="24">
        <v>269.33</v>
      </c>
      <c r="CJ7" s="24">
        <v>280.23</v>
      </c>
      <c r="CK7" s="24">
        <v>282.70999999999998</v>
      </c>
      <c r="CL7" s="24">
        <v>286.17</v>
      </c>
      <c r="CM7" s="24">
        <v>55.56</v>
      </c>
      <c r="CN7" s="24">
        <v>55.56</v>
      </c>
      <c r="CO7" s="24">
        <v>55.56</v>
      </c>
      <c r="CP7" s="24">
        <v>55.56</v>
      </c>
      <c r="CQ7" s="24">
        <v>55.56</v>
      </c>
      <c r="CR7" s="24">
        <v>57.22</v>
      </c>
      <c r="CS7" s="24">
        <v>59.94</v>
      </c>
      <c r="CT7" s="24">
        <v>59.64</v>
      </c>
      <c r="CU7" s="24">
        <v>58.19</v>
      </c>
      <c r="CV7" s="24">
        <v>56.52</v>
      </c>
      <c r="CW7" s="24">
        <v>56.8</v>
      </c>
      <c r="CX7" s="24">
        <v>100</v>
      </c>
      <c r="CY7" s="24">
        <v>100</v>
      </c>
      <c r="CZ7" s="24">
        <v>100</v>
      </c>
      <c r="DA7" s="24">
        <v>100</v>
      </c>
      <c r="DB7" s="24">
        <v>100</v>
      </c>
      <c r="DC7" s="24">
        <v>67.290000000000006</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2023-01-24T00:24:56Z</cp:lastPrinted>
  <dcterms:created xsi:type="dcterms:W3CDTF">2022-12-01T02:05:58Z</dcterms:created>
  <dcterms:modified xsi:type="dcterms:W3CDTF">2023-01-24T00:25:02Z</dcterms:modified>
  <cp:category/>
</cp:coreProperties>
</file>