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72.23.88.239\220企画課\◎財政◎\12 財政状況公表\03 公営企業経営分析比較表\R03決算\02 県提出\"/>
    </mc:Choice>
  </mc:AlternateContent>
  <xr:revisionPtr revIDLastSave="0" documentId="13_ncr:1_{A8A54470-CE3D-4EA8-BD2C-8BC448754A59}" xr6:coauthVersionLast="45" xr6:coauthVersionMax="45" xr10:uidLastSave="{00000000-0000-0000-0000-000000000000}"/>
  <workbookProtection workbookAlgorithmName="SHA-512" workbookHashValue="U1IA+D1LakzwNOgUB9Cvk4smz4zB6Ax2+vmrslENIOqy/A/LXjHvbBmUA/3v4VHLh2SIwmBWRn4tCpiX8xudog==" workbookSaltValue="5haWbYzFJ5efI4/l0kpBoQ==" workbookSpinCount="100000" lockStructure="1"/>
  <bookViews>
    <workbookView xWindow="-120" yWindow="-120" windowWidth="29040" windowHeight="16440" tabRatio="59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I10" i="4"/>
  <c r="AL8" i="4"/>
</calcChain>
</file>

<file path=xl/sharedStrings.xml><?xml version="1.0" encoding="utf-8"?>
<sst xmlns="http://schemas.openxmlformats.org/spreadsheetml/2006/main" count="237" uniqueCount="123">
  <si>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</si>
  <si>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</si>
  <si>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</si>
  <si>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</si>
  <si>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</si>
  <si>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</si>
  <si>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</si>
  <si>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</si>
  <si>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</si>
  <si>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</si>
  <si>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</si>
  <si>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</si>
  <si>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</si>
  <si>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</si>
  <si>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</si>
  <si>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</si>
  <si>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</si>
  <si>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</si>
  <si>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</si>
  <si>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</si>
  <si>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</si>
  <si>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</si>
  <si>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</si>
  <si>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</si>
  <si>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</si>
  <si>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</si>
  <si>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</si>
  <si>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</si>
  <si>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</si>
  <si>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</si>
  <si>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</si>
  <si>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</si>
  <si>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</si>
  <si>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</si>
  <si>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</si>
  <si>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</si>
  <si>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</si>
  <si>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</si>
  <si>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</si>
  <si>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</si>
  <si>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</si>
  <si>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</si>
  <si>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</si>
  <si>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</si>
  <si>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</si>
  <si>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</si>
  <si>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</si>
  <si>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</si>
  <si>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</si>
  <si>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</si>
  <si>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</si>
  <si>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</si>
  <si>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</si>
  <si>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</si>
  <si>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</si>
  <si>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</si>
  <si>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</si>
  <si>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</si>
  <si>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</si>
  <si>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</si>
  <si>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</si>
  <si>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</si>
  <si>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</si>
  <si>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</si>
  <si>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</si>
  <si>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</si>
  <si>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</si>
  <si>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</si>
  <si>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</si>
  <si>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</si>
  <si>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</si>
  <si>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</si>
  <si>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</si>
  <si>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</si>
  <si>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</si>
  <si>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</si>
  <si>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</si>
  <si>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</si>
  <si>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</si>
  <si>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</si>
  <si>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</si>
  <si>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</si>
  <si>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</si>
  <si>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</si>
  <si>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</si>
  <si>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</si>
  <si>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</si>
  <si>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</si>
  <si>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</si>
  <si>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</si>
  <si>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</si>
  <si>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</si>
  <si>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</si>
  <si>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</si>
  <si>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</si>
  <si>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</si>
  <si>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</si>
  <si>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</si>
  <si>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</si>
  <si>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西和賀町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</si>
  <si>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</si>
  <si>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</si>
  <si>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</si>
  <si>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</si>
  <si>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</si>
  <si>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</si>
  <si>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</si>
  <si>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</si>
  <si>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</si>
  <si>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</si>
  <si>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</si>
  <si>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</si>
  <si>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</si>
  <si>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</si>
  <si>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</si>
  <si>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</si>
  <si>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</si>
  <si>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</si>
  <si>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</si>
  <si>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</si>
  <si>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 収益的収支は昨年度まで横ばいであったが　本年度は10.69%の減少となった。
　使用料金が横ばいであるが、施設の修繕費等が前年度より減少したことに伴い、他会計繰入の減少により収支比率が減少した。水洗化率は若干の増加となったが、全体的な処理人口は減少しており、施設利用率は下がっている。今後は汚水処理原価に係る施設の経年劣化等による維持費の増加が見込まれる。施設維持費の計画的出資、水洗化率の向上、使用料の根本的な改定が必要であると考える。</t>
    <rPh sb="12" eb="13">
      <t>ヨコ</t>
    </rPh>
    <rPh sb="41" eb="43">
      <t>シヨウ</t>
    </rPh>
    <rPh sb="43" eb="45">
      <t>リョウキン</t>
    </rPh>
    <rPh sb="46" eb="47">
      <t>ヨコ</t>
    </rPh>
    <rPh sb="54" eb="56">
      <t>シセツ</t>
    </rPh>
    <rPh sb="57" eb="59">
      <t>シュウゼン</t>
    </rPh>
    <rPh sb="59" eb="60">
      <t>ヒ</t>
    </rPh>
    <rPh sb="60" eb="61">
      <t>トウ</t>
    </rPh>
    <rPh sb="62" eb="65">
      <t>ゼンネンド</t>
    </rPh>
    <rPh sb="67" eb="69">
      <t>ゲンショウ</t>
    </rPh>
    <rPh sb="74" eb="75">
      <t>トモナ</t>
    </rPh>
    <rPh sb="77" eb="78">
      <t>タ</t>
    </rPh>
    <rPh sb="78" eb="80">
      <t>カイケイ</t>
    </rPh>
    <rPh sb="80" eb="82">
      <t>クリイレ</t>
    </rPh>
    <rPh sb="83" eb="85">
      <t>ゲンショウ</t>
    </rPh>
    <rPh sb="88" eb="90">
      <t>シュウシ</t>
    </rPh>
    <rPh sb="90" eb="92">
      <t>ヒリツ</t>
    </rPh>
    <rPh sb="93" eb="95">
      <t>ゲンショウ</t>
    </rPh>
    <phoneticPr fontId="4"/>
  </si>
  <si>
    <t>　令和３年度で供用開始19年目を迎え、経年劣化が徐々に進行しており、マンホールポンプ及び制御・通信装置などの故障や不具合が頻発し、施設維持管理コストが増加傾向にある。</t>
    <phoneticPr fontId="4"/>
  </si>
  <si>
    <t>　本町は、高齢化率と人口減少率が県内で最も高い状況である。下水道施設の資産規模は類似団体と比較しても大きいが、営業収益が低いため、経営の健全性と効率性の向上とはなっていない。
　今後は、施設の老朽化に伴う維持管理コストがさらに増加していくことが予想され、農業集落排水事業の継続的な機能確保のための最適整備構想・再編計画を導入するなど計画的な支出額を想定し、平準化を図らなければならない。併せて、これまで据え置きしてきた使用料の改定を行い、増収を図る必要がある。また、経営基盤の強化と財政マネジメントの向上により適切に取り組むため、令和６年からの公営企業会計への移行に向け取組を進めている。</t>
    <rPh sb="127" eb="133">
      <t>ノウギョウシュウラクハイスイ</t>
    </rPh>
    <rPh sb="182" eb="183">
      <t>ハカ</t>
    </rPh>
    <rPh sb="255" eb="257">
      <t>テキセツ</t>
    </rPh>
    <rPh sb="280" eb="282">
      <t>イコウ</t>
    </rPh>
    <rPh sb="283" eb="284">
      <t>ム</t>
    </rPh>
    <rPh sb="285" eb="286">
      <t>ト</t>
    </rPh>
    <rPh sb="286" eb="287">
      <t>ク</t>
    </rPh>
    <rPh sb="288" eb="28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</si>
</sst>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3B-4FD0-AE2F-0B231BC6516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c:v>0.02</c:v>
                </c:pt>
                <c:pt idx="3">
                  <c:v>0.25</c:v>
                </c:pt>
                <c:pt idx="4">
                  <c:v>0.05</c:v>
                </c:pt>
              </c:numCache>
            </c:numRef>
          </c:val>
          <c:smooth val="0"/>
          <c:extLst>
            <c:ext xmlns:c16="http://schemas.microsoft.com/office/drawing/2014/chart" uri="{C3380CC4-5D6E-409C-BE32-E72D297353CC}">
              <c16:uniqueId val="{00000001-123B-4FD0-AE2F-0B231BC6516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formatCode="#,##0.00;&quot;△&quot;#,##0.00;&quot;-&quot;">
                  <c:v>0</c:v>
                </c:pt>
              </c:numCache>
            </c:numRef>
          </c:val>
          <c:extLst>
            <c:ext xmlns:c16="http://schemas.microsoft.com/office/drawing/2014/chart" uri="{C3380CC4-5D6E-409C-BE32-E72D297353CC}">
              <c16:uniqueId val="{00000000-E718-423D-887A-3A3F732161B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50.68</c:v>
                </c:pt>
                <c:pt idx="2">
                  <c:v>50.14</c:v>
                </c:pt>
                <c:pt idx="3">
                  <c:v>54.83</c:v>
                </c:pt>
                <c:pt idx="4">
                  <c:v>66.53</c:v>
                </c:pt>
              </c:numCache>
            </c:numRef>
          </c:val>
          <c:smooth val="0"/>
          <c:extLst>
            <c:ext xmlns:c16="http://schemas.microsoft.com/office/drawing/2014/chart" uri="{C3380CC4-5D6E-409C-BE32-E72D297353CC}">
              <c16:uniqueId val="{00000001-E718-423D-887A-3A3F732161B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73.3</c:v>
                </c:pt>
                <c:pt idx="1">
                  <c:v>73.62</c:v>
                </c:pt>
                <c:pt idx="2">
                  <c:v>76.08</c:v>
                </c:pt>
                <c:pt idx="3">
                  <c:v>75.59</c:v>
                </c:pt>
                <c:pt idx="4">
                  <c:v>79.400000000000006</c:v>
                </c:pt>
              </c:numCache>
            </c:numRef>
          </c:val>
          <c:extLst>
            <c:ext xmlns:c16="http://schemas.microsoft.com/office/drawing/2014/chart" uri="{C3380CC4-5D6E-409C-BE32-E72D297353CC}">
              <c16:uniqueId val="{00000000-492C-439F-A83A-86C9A562DB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84.86</c:v>
                </c:pt>
                <c:pt idx="2">
                  <c:v>84.98</c:v>
                </c:pt>
                <c:pt idx="3">
                  <c:v>84.7</c:v>
                </c:pt>
                <c:pt idx="4">
                  <c:v>84.67</c:v>
                </c:pt>
              </c:numCache>
            </c:numRef>
          </c:val>
          <c:smooth val="0"/>
          <c:extLst>
            <c:ext xmlns:c16="http://schemas.microsoft.com/office/drawing/2014/chart" uri="{C3380CC4-5D6E-409C-BE32-E72D297353CC}">
              <c16:uniqueId val="{00000001-492C-439F-A83A-86C9A562DB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23.45</c:v>
                </c:pt>
                <c:pt idx="1">
                  <c:v>33.9</c:v>
                </c:pt>
                <c:pt idx="2">
                  <c:v>33.479999999999997</c:v>
                </c:pt>
                <c:pt idx="3">
                  <c:v>34.71</c:v>
                </c:pt>
                <c:pt idx="4">
                  <c:v>24.02</c:v>
                </c:pt>
              </c:numCache>
            </c:numRef>
          </c:val>
          <c:extLst>
            <c:ext xmlns:c16="http://schemas.microsoft.com/office/drawing/2014/chart" uri="{C3380CC4-5D6E-409C-BE32-E72D297353CC}">
              <c16:uniqueId val="{00000000-E622-4EA3-A015-1F9BCF6DA0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22-4EA3-A015-1F9BCF6DA0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AD-4C33-9192-278EEF0029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AD-4C33-9192-278EEF0029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99-4903-AFB8-2C66F334314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99-4903-AFB8-2C66F334314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8A-4AA4-A503-ED48AAE9AE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8A-4AA4-A503-ED48AAE9AE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8B-4B99-96D2-575E74CF33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8B-4B99-96D2-575E74CF33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10327.36</c:v>
                </c:pt>
                <c:pt idx="1">
                  <c:v>9568.7199999999993</c:v>
                </c:pt>
                <c:pt idx="2">
                  <c:v>8650.15</c:v>
                </c:pt>
                <c:pt idx="3">
                  <c:v>8031.72</c:v>
                </c:pt>
                <c:pt idx="4">
                  <c:v>7376.87</c:v>
                </c:pt>
              </c:numCache>
            </c:numRef>
          </c:val>
          <c:extLst>
            <c:ext xmlns:c16="http://schemas.microsoft.com/office/drawing/2014/chart" uri="{C3380CC4-5D6E-409C-BE32-E72D297353CC}">
              <c16:uniqueId val="{00000000-B7C9-400E-8728-44B4D7E9068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789.46</c:v>
                </c:pt>
                <c:pt idx="2">
                  <c:v>826.83</c:v>
                </c:pt>
                <c:pt idx="3">
                  <c:v>867.83</c:v>
                </c:pt>
                <c:pt idx="4">
                  <c:v>791.76</c:v>
                </c:pt>
              </c:numCache>
            </c:numRef>
          </c:val>
          <c:smooth val="0"/>
          <c:extLst>
            <c:ext xmlns:c16="http://schemas.microsoft.com/office/drawing/2014/chart" uri="{C3380CC4-5D6E-409C-BE32-E72D297353CC}">
              <c16:uniqueId val="{00000001-B7C9-400E-8728-44B4D7E9068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7.79</c:v>
                </c:pt>
                <c:pt idx="1">
                  <c:v>7.35</c:v>
                </c:pt>
                <c:pt idx="2">
                  <c:v>7.79</c:v>
                </c:pt>
                <c:pt idx="3">
                  <c:v>7.14</c:v>
                </c:pt>
                <c:pt idx="4">
                  <c:v>7.94</c:v>
                </c:pt>
              </c:numCache>
            </c:numRef>
          </c:val>
          <c:extLst>
            <c:ext xmlns:c16="http://schemas.microsoft.com/office/drawing/2014/chart" uri="{C3380CC4-5D6E-409C-BE32-E72D297353CC}">
              <c16:uniqueId val="{00000000-962C-4189-B2F6-257673C41AC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57.77</c:v>
                </c:pt>
                <c:pt idx="2">
                  <c:v>57.31</c:v>
                </c:pt>
                <c:pt idx="3">
                  <c:v>57.08</c:v>
                </c:pt>
                <c:pt idx="4">
                  <c:v>56.26</c:v>
                </c:pt>
              </c:numCache>
            </c:numRef>
          </c:val>
          <c:smooth val="0"/>
          <c:extLst>
            <c:ext xmlns:c16="http://schemas.microsoft.com/office/drawing/2014/chart" uri="{C3380CC4-5D6E-409C-BE32-E72D297353CC}">
              <c16:uniqueId val="{00000001-962C-4189-B2F6-257673C41AC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2014.97</c:v>
                </c:pt>
                <c:pt idx="1">
                  <c:v>2130.92</c:v>
                </c:pt>
                <c:pt idx="2">
                  <c:v>2047.26</c:v>
                </c:pt>
                <c:pt idx="3">
                  <c:v>2258.5100000000002</c:v>
                </c:pt>
                <c:pt idx="4">
                  <c:v>1999.25</c:v>
                </c:pt>
              </c:numCache>
            </c:numRef>
          </c:val>
          <c:extLst>
            <c:ext xmlns:c16="http://schemas.microsoft.com/office/drawing/2014/chart" uri="{C3380CC4-5D6E-409C-BE32-E72D297353CC}">
              <c16:uniqueId val="{00000000-3331-4A25-B006-DBED7DBA66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3331-4A25-B006-DBED7DBA66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1" zoomScaleNormal="100" workbookViewId="0">
      <pane xSplit="21135" topLeftCell="BK1" activePane="topRight"/>
      <selection activeCell="AQ81" sqref="AQ81"/>
      <selection pane="topRight"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西和賀町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5219</v>
      </c>
      <c r="AM8" s="42"/>
      <c r="AN8" s="42"/>
      <c r="AO8" s="42"/>
      <c r="AP8" s="42"/>
      <c r="AQ8" s="42"/>
      <c r="AR8" s="42"/>
      <c r="AS8" s="42"/>
      <c r="AT8" s="35">
        <f>データ!T6</f>
        <v>590.74</v>
      </c>
      <c r="AU8" s="35"/>
      <c r="AV8" s="35"/>
      <c r="AW8" s="35"/>
      <c r="AX8" s="35"/>
      <c r="AY8" s="35"/>
      <c r="AZ8" s="35"/>
      <c r="BA8" s="35"/>
      <c r="BB8" s="35">
        <f>データ!U6</f>
        <v>8.83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7.15</v>
      </c>
      <c r="Q10" s="35"/>
      <c r="R10" s="35"/>
      <c r="S10" s="35"/>
      <c r="T10" s="35"/>
      <c r="U10" s="35"/>
      <c r="V10" s="35"/>
      <c r="W10" s="35">
        <f>データ!Q6</f>
        <v>96.75</v>
      </c>
      <c r="X10" s="35"/>
      <c r="Y10" s="35"/>
      <c r="Z10" s="35"/>
      <c r="AA10" s="35"/>
      <c r="AB10" s="35"/>
      <c r="AC10" s="35"/>
      <c r="AD10" s="42">
        <f>データ!R6</f>
        <v>2814</v>
      </c>
      <c r="AE10" s="42"/>
      <c r="AF10" s="42"/>
      <c r="AG10" s="42"/>
      <c r="AH10" s="42"/>
      <c r="AI10" s="42"/>
      <c r="AJ10" s="42"/>
      <c r="AK10" s="2"/>
      <c r="AL10" s="42">
        <f>データ!V6</f>
        <v>369</v>
      </c>
      <c r="AM10" s="42"/>
      <c r="AN10" s="42"/>
      <c r="AO10" s="42"/>
      <c r="AP10" s="42"/>
      <c r="AQ10" s="42"/>
      <c r="AR10" s="42"/>
      <c r="AS10" s="42"/>
      <c r="AT10" s="35">
        <f>データ!W6</f>
        <v>0.28000000000000003</v>
      </c>
      <c r="AU10" s="35"/>
      <c r="AV10" s="35"/>
      <c r="AW10" s="35"/>
      <c r="AX10" s="35"/>
      <c r="AY10" s="35"/>
      <c r="AZ10" s="35"/>
      <c r="BA10" s="35"/>
      <c r="BB10" s="35">
        <f>データ!X6</f>
        <v>1317.86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121</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122</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XXUJ8ZHGeu0qP+A6E3IEFs6w63QzVBmAZnnh7NWa6AYVXEPlmv3n+RBJG8Xhum/AkMjQpfeCvlap0cZBiK2Emw==" saltValue="BJtWf0tDk0mns2/ifa2l6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33669</v>
      </c>
      <c r="D6" s="19">
        <f t="shared" si="3"/>
        <v>47</v>
      </c>
      <c r="E6" s="19">
        <f t="shared" si="3"/>
        <v>17</v>
      </c>
      <c r="F6" s="19">
        <f t="shared" si="3"/>
        <v>5</v>
      </c>
      <c r="G6" s="19">
        <f t="shared" si="3"/>
        <v>0</v>
      </c>
      <c r="H6" s="19" t="str">
        <f t="shared" si="3"/>
        <v>岩手県　西和賀町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7.15</v>
      </c>
      <c r="Q6" s="20">
        <f t="shared" si="3"/>
        <v>96.75</v>
      </c>
      <c r="R6" s="20">
        <f t="shared" si="3"/>
        <v>2814</v>
      </c>
      <c r="S6" s="20">
        <f t="shared" si="3"/>
        <v>5219</v>
      </c>
      <c r="T6" s="20">
        <f t="shared" si="3"/>
        <v>590.74</v>
      </c>
      <c r="U6" s="20">
        <f t="shared" si="3"/>
        <v>8.83</v>
      </c>
      <c r="V6" s="20">
        <f t="shared" si="3"/>
        <v>369</v>
      </c>
      <c r="W6" s="20">
        <f t="shared" si="3"/>
        <v>0.28000000000000003</v>
      </c>
      <c r="X6" s="20">
        <f t="shared" si="3"/>
        <v>1317.86</v>
      </c>
      <c r="Y6" s="21">
        <f>IF(Y7="",NA(),Y7)</f>
        <v>23.45</v>
      </c>
      <c r="Z6" s="21">
        <f t="shared" ref="Z6:AH6" si="4">IF(Z7="",NA(),Z7)</f>
        <v>33.9</v>
      </c>
      <c r="AA6" s="21">
        <f t="shared" si="4"/>
        <v>33.479999999999997</v>
      </c>
      <c r="AB6" s="21">
        <f t="shared" si="4"/>
        <v>34.71</v>
      </c>
      <c r="AC6" s="21">
        <f t="shared" si="4"/>
        <v>24.02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10327.36</v>
      </c>
      <c r="BG6" s="21">
        <f t="shared" ref="BG6:BO6" si="7">IF(BG7="",NA(),BG7)</f>
        <v>9568.7199999999993</v>
      </c>
      <c r="BH6" s="21">
        <f t="shared" si="7"/>
        <v>8650.15</v>
      </c>
      <c r="BI6" s="21">
        <f t="shared" si="7"/>
        <v>8031.72</v>
      </c>
      <c r="BJ6" s="21">
        <f t="shared" si="7"/>
        <v>7376.87</v>
      </c>
      <c r="BK6" s="21">
        <f t="shared" si="7"/>
        <v>982.29</v>
      </c>
      <c r="BL6" s="21">
        <f t="shared" si="7"/>
        <v>789.46</v>
      </c>
      <c r="BM6" s="21">
        <f t="shared" si="7"/>
        <v>826.83</v>
      </c>
      <c r="BN6" s="21">
        <f t="shared" si="7"/>
        <v>867.83</v>
      </c>
      <c r="BO6" s="21">
        <f t="shared" si="7"/>
        <v>791.76</v>
      </c>
      <c r="BP6" s="20" t="str">
        <f>IF(BP7="","",IF(BP7="-","【-】","【"&amp;SUBSTITUTE(TEXT(BP7,"#,##0.00"),"-","△")&amp;"】"))</f>
        <v>【786.37】</v>
      </c>
      <c r="BQ6" s="21">
        <f>IF(BQ7="",NA(),BQ7)</f>
        <v>7.79</v>
      </c>
      <c r="BR6" s="21">
        <f t="shared" ref="BR6:BZ6" si="8">IF(BR7="",NA(),BR7)</f>
        <v>7.35</v>
      </c>
      <c r="BS6" s="21">
        <f t="shared" si="8"/>
        <v>7.79</v>
      </c>
      <c r="BT6" s="21">
        <f t="shared" si="8"/>
        <v>7.14</v>
      </c>
      <c r="BU6" s="21">
        <f t="shared" si="8"/>
        <v>7.94</v>
      </c>
      <c r="BV6" s="21">
        <f t="shared" si="8"/>
        <v>41.25</v>
      </c>
      <c r="BW6" s="21">
        <f t="shared" si="8"/>
        <v>57.77</v>
      </c>
      <c r="BX6" s="21">
        <f t="shared" si="8"/>
        <v>57.31</v>
      </c>
      <c r="BY6" s="21">
        <f t="shared" si="8"/>
        <v>57.08</v>
      </c>
      <c r="BZ6" s="21">
        <f t="shared" si="8"/>
        <v>56.26</v>
      </c>
      <c r="CA6" s="20" t="str">
        <f>IF(CA7="","",IF(CA7="-","【-】","【"&amp;SUBSTITUTE(TEXT(CA7,"#,##0.00"),"-","△")&amp;"】"))</f>
        <v>【60.65】</v>
      </c>
      <c r="CB6" s="21">
        <f>IF(CB7="",NA(),CB7)</f>
        <v>2014.97</v>
      </c>
      <c r="CC6" s="21">
        <f t="shared" ref="CC6:CK6" si="9">IF(CC7="",NA(),CC7)</f>
        <v>2130.92</v>
      </c>
      <c r="CD6" s="21">
        <f t="shared" si="9"/>
        <v>2047.26</v>
      </c>
      <c r="CE6" s="21">
        <f t="shared" si="9"/>
        <v>2258.5100000000002</v>
      </c>
      <c r="CF6" s="21">
        <f t="shared" si="9"/>
        <v>1999.25</v>
      </c>
      <c r="CG6" s="21">
        <f t="shared" si="9"/>
        <v>334.48</v>
      </c>
      <c r="CH6" s="21">
        <f t="shared" si="9"/>
        <v>274.35000000000002</v>
      </c>
      <c r="CI6" s="21">
        <f t="shared" si="9"/>
        <v>273.52</v>
      </c>
      <c r="CJ6" s="21">
        <f t="shared" si="9"/>
        <v>274.99</v>
      </c>
      <c r="CK6" s="21">
        <f t="shared" si="9"/>
        <v>282.08999999999997</v>
      </c>
      <c r="CL6" s="20" t="str">
        <f>IF(CL7="","",IF(CL7="-","【-】","【"&amp;SUBSTITUTE(TEXT(CL7,"#,##0.00"),"-","△")&amp;"】"))</f>
        <v>【256.97】</v>
      </c>
      <c r="CM6" s="20">
        <f>IF(CM7="",NA(),CM7)</f>
        <v>0</v>
      </c>
      <c r="CN6" s="20">
        <f t="shared" ref="CN6:CV6" si="10">IF(CN7="",NA(),CN7)</f>
        <v>0</v>
      </c>
      <c r="CO6" s="20">
        <f t="shared" si="10"/>
        <v>0</v>
      </c>
      <c r="CP6" s="20">
        <f t="shared" si="10"/>
        <v>0</v>
      </c>
      <c r="CQ6" s="21" t="str">
        <f t="shared" si="10"/>
        <v>-</v>
      </c>
      <c r="CR6" s="21">
        <f t="shared" si="10"/>
        <v>40.93</v>
      </c>
      <c r="CS6" s="21">
        <f t="shared" si="10"/>
        <v>50.68</v>
      </c>
      <c r="CT6" s="21">
        <f t="shared" si="10"/>
        <v>50.14</v>
      </c>
      <c r="CU6" s="21">
        <f t="shared" si="10"/>
        <v>54.83</v>
      </c>
      <c r="CV6" s="21">
        <f t="shared" si="10"/>
        <v>66.53</v>
      </c>
      <c r="CW6" s="20" t="str">
        <f>IF(CW7="","",IF(CW7="-","【-】","【"&amp;SUBSTITUTE(TEXT(CW7,"#,##0.00"),"-","△")&amp;"】"))</f>
        <v>【61.14】</v>
      </c>
      <c r="CX6" s="21">
        <f>IF(CX7="",NA(),CX7)</f>
        <v>73.3</v>
      </c>
      <c r="CY6" s="21">
        <f t="shared" ref="CY6:DG6" si="11">IF(CY7="",NA(),CY7)</f>
        <v>73.62</v>
      </c>
      <c r="CZ6" s="21">
        <f t="shared" si="11"/>
        <v>76.08</v>
      </c>
      <c r="DA6" s="21">
        <f t="shared" si="11"/>
        <v>75.59</v>
      </c>
      <c r="DB6" s="21">
        <f t="shared" si="11"/>
        <v>79.400000000000006</v>
      </c>
      <c r="DC6" s="21">
        <f t="shared" si="11"/>
        <v>62.73</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33669</v>
      </c>
      <c r="D7" s="23">
        <v>47</v>
      </c>
      <c r="E7" s="23">
        <v>17</v>
      </c>
      <c r="F7" s="23">
        <v>5</v>
      </c>
      <c r="G7" s="23">
        <v>0</v>
      </c>
      <c r="H7" s="23" t="s">
        <v>99</v>
      </c>
      <c r="I7" s="23" t="s">
        <v>100</v>
      </c>
      <c r="J7" s="23" t="s">
        <v>101</v>
      </c>
      <c r="K7" s="23" t="s">
        <v>102</v>
      </c>
      <c r="L7" s="23" t="s">
        <v>103</v>
      </c>
      <c r="M7" s="23" t="s">
        <v>104</v>
      </c>
      <c r="N7" s="24" t="s">
        <v>105</v>
      </c>
      <c r="O7" s="24" t="s">
        <v>106</v>
      </c>
      <c r="P7" s="24">
        <v>7.15</v>
      </c>
      <c r="Q7" s="24">
        <v>96.75</v>
      </c>
      <c r="R7" s="24">
        <v>2814</v>
      </c>
      <c r="S7" s="24">
        <v>5219</v>
      </c>
      <c r="T7" s="24">
        <v>590.74</v>
      </c>
      <c r="U7" s="24">
        <v>8.83</v>
      </c>
      <c r="V7" s="24">
        <v>369</v>
      </c>
      <c r="W7" s="24">
        <v>0.28000000000000003</v>
      </c>
      <c r="X7" s="24">
        <v>1317.86</v>
      </c>
      <c r="Y7" s="24">
        <v>23.45</v>
      </c>
      <c r="Z7" s="24">
        <v>33.9</v>
      </c>
      <c r="AA7" s="24">
        <v>33.479999999999997</v>
      </c>
      <c r="AB7" s="24">
        <v>34.71</v>
      </c>
      <c r="AC7" s="24">
        <v>24.02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10327.36</v>
      </c>
      <c r="BG7" s="24">
        <v>9568.7199999999993</v>
      </c>
      <c r="BH7" s="24">
        <v>8650.15</v>
      </c>
      <c r="BI7" s="24">
        <v>8031.72</v>
      </c>
      <c r="BJ7" s="24">
        <v>7376.87</v>
      </c>
      <c r="BK7" s="24">
        <v>982.29</v>
      </c>
      <c r="BL7" s="24">
        <v>789.46</v>
      </c>
      <c r="BM7" s="24">
        <v>826.83</v>
      </c>
      <c r="BN7" s="24">
        <v>867.83</v>
      </c>
      <c r="BO7" s="24">
        <v>791.76</v>
      </c>
      <c r="BP7" s="24">
        <v>786.37</v>
      </c>
      <c r="BQ7" s="24">
        <v>7.79</v>
      </c>
      <c r="BR7" s="24">
        <v>7.35</v>
      </c>
      <c r="BS7" s="24">
        <v>7.79</v>
      </c>
      <c r="BT7" s="24">
        <v>7.14</v>
      </c>
      <c r="BU7" s="24">
        <v>7.94</v>
      </c>
      <c r="BV7" s="24">
        <v>41.25</v>
      </c>
      <c r="BW7" s="24">
        <v>57.77</v>
      </c>
      <c r="BX7" s="24">
        <v>57.31</v>
      </c>
      <c r="BY7" s="24">
        <v>57.08</v>
      </c>
      <c r="BZ7" s="24">
        <v>56.26</v>
      </c>
      <c r="CA7" s="24">
        <v>60.65</v>
      </c>
      <c r="CB7" s="24">
        <v>2014.97</v>
      </c>
      <c r="CC7" s="24">
        <v>2130.92</v>
      </c>
      <c r="CD7" s="24">
        <v>2047.26</v>
      </c>
      <c r="CE7" s="24">
        <v>2258.5100000000002</v>
      </c>
      <c r="CF7" s="24">
        <v>1999.25</v>
      </c>
      <c r="CG7" s="24">
        <v>334.48</v>
      </c>
      <c r="CH7" s="24">
        <v>274.35000000000002</v>
      </c>
      <c r="CI7" s="24">
        <v>273.52</v>
      </c>
      <c r="CJ7" s="24">
        <v>274.99</v>
      </c>
      <c r="CK7" s="24">
        <v>282.08999999999997</v>
      </c>
      <c r="CL7" s="24">
        <v>256.97000000000003</v>
      </c>
      <c r="CM7" s="24">
        <v>0</v>
      </c>
      <c r="CN7" s="24">
        <v>0</v>
      </c>
      <c r="CO7" s="24">
        <v>0</v>
      </c>
      <c r="CP7" s="24">
        <v>0</v>
      </c>
      <c r="CQ7" s="24" t="s">
        <v>105</v>
      </c>
      <c r="CR7" s="24">
        <v>40.93</v>
      </c>
      <c r="CS7" s="24">
        <v>50.68</v>
      </c>
      <c r="CT7" s="24">
        <v>50.14</v>
      </c>
      <c r="CU7" s="24">
        <v>54.83</v>
      </c>
      <c r="CV7" s="24">
        <v>66.53</v>
      </c>
      <c r="CW7" s="24">
        <v>61.14</v>
      </c>
      <c r="CX7" s="24">
        <v>73.3</v>
      </c>
      <c r="CY7" s="24">
        <v>73.62</v>
      </c>
      <c r="CZ7" s="24">
        <v>76.08</v>
      </c>
      <c r="DA7" s="24">
        <v>75.59</v>
      </c>
      <c r="DB7" s="24">
        <v>79.400000000000006</v>
      </c>
      <c r="DC7" s="24">
        <v>62.73</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2022-12-01T01:54:21Z</dcterms:created>
  <dcterms:modified xsi:type="dcterms:W3CDTF">2023-01-24T00:30:37Z</dcterms:modified>
  <cp:category/>
</cp:coreProperties>
</file>