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88.239\220企画課\◎財政◎\12 財政状況公表\03 公営企業経営分析比較表\R03決算\02 県提出\"/>
    </mc:Choice>
  </mc:AlternateContent>
  <xr:revisionPtr revIDLastSave="0" documentId="13_ncr:1_{CE681F32-27D5-4310-A937-A4D5D6DAD661}" xr6:coauthVersionLast="45" xr6:coauthVersionMax="45" xr10:uidLastSave="{00000000-0000-0000-0000-000000000000}"/>
  <workbookProtection workbookAlgorithmName="SHA-512" workbookHashValue="nrwxIEF9RnWs9CR5J++wpDF3oL/jjNinMCa0omfw7+XueuGdr0kDfaFntcu4fvp/sW9Ylb2aCcV2DD/D/AA5tg==" workbookSaltValue="VlPVY/j7eUmkJDLMIfPVQw=="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<sst xmlns="http://schemas.openxmlformats.org/spreadsheetml/2006/main" count="236" uniqueCount="120">
  <si>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</si>
  <si>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</si>
  <si>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</si>
  <si>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</si>
  <si>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</si>
  <si>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</si>
  <si>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</si>
  <si>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</si>
  <si>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</si>
  <si>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</si>
  <si>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</si>
  <si>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</si>
  <si>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</si>
  <si>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</si>
  <si>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</si>
  <si>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</si>
  <si>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</si>
  <si>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</si>
  <si>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</si>
  <si>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</si>
  <si>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</si>
  <si>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</si>
  <si>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</si>
  <si>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</si>
  <si>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</si>
  <si>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</si>
  <si>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</si>
  <si>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</si>
  <si>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</si>
  <si>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</si>
  <si>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</si>
  <si>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</si>
  <si>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</si>
  <si>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</si>
  <si>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</si>
  <si>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</si>
  <si>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</si>
  <si>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</si>
  <si>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</si>
  <si>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</si>
  <si>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</si>
  <si>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</si>
  <si>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</si>
  <si>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</si>
  <si>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</si>
  <si>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</si>
  <si>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</si>
  <si>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</si>
  <si>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</si>
  <si>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</si>
  <si>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</si>
  <si>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</si>
  <si>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</si>
  <si>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</si>
  <si>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</si>
  <si>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</si>
  <si>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</si>
  <si>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</si>
  <si>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</si>
  <si>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</si>
  <si>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</si>
  <si>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</si>
  <si>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</si>
  <si>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</si>
  <si>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</si>
  <si>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</si>
  <si>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</si>
  <si>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</si>
  <si>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</si>
  <si>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</si>
  <si>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</si>
  <si>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</si>
  <si>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</si>
  <si>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</si>
  <si>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</si>
  <si>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</si>
  <si>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</si>
  <si>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</si>
  <si>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</si>
  <si>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</si>
  <si>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</si>
  <si>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</si>
  <si>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</si>
  <si>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</si>
  <si>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</si>
  <si>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</si>
  <si>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</si>
  <si>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</si>
  <si>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</si>
  <si>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</si>
  <si>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</si>
  <si>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</si>
  <si>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</si>
  <si>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</si>
  <si>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</si>
  <si>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</si>
  <si>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</si>
  <si>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</si>
  <si>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</si>
  <si>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</si>
  <si>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</si>
  <si>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</si>
  <si>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</si>
  <si>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</si>
  <si>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</si>
  <si>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</si>
  <si>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</si>
  <si>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</si>
  <si>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</si>
  <si>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</si>
  <si>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</si>
  <si>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</si>
  <si>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</si>
  <si>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</si>
  <si>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</si>
  <si>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</si>
  <si>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</si>
  <si>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15年度に旧湯田町と旧沢内村それぞれが下水道を供用開始し、平成17年11月の合併により西和賀町となり布設延長約56㎞、２か所の処理施設、59か所のマンホールポンプを維持している。令和３年度で供用開始19年目を迎え、経年劣化が徐々に進行しており、浄化センター内の設備機械、マンホールポンプ及び制御・通信装置などの故障や不具合が頻発し施設維持管理コストが増加傾向にある。</t>
    <phoneticPr fontId="4"/>
  </si>
  <si>
    <t>　本町は、高齢化率と人口減少率が県内で最も高い状況である。下水道施設の資産規模は類似団体と比較しても大きいが、営業収益が低いために経営の健全性と効率性の向上につなげられていない。広大な面積に伴う管路の総延長とマンホールポンプ設置箇所の多さにより、汚水圧送の電気コストが膨大である。また、積雪寒冷地のため、他地域に比べ電気系設備の劣化が早く、維持修繕にかかる経費が大きくなっている。
　今後は、施設の老朽化に伴う維持管理コストがさらに増加していくことが予想されることから、継続的な機能確保のためのストックマネジメントを導入するなど計画的な支出額を想定し、平準化を図らなければならない。
  併せて、これまで据え置きしてきた使用料の改定を行い、増収を図る必要がある。また、経営基盤の強化と財政マネジメントの向上により適切に取り組むため、令和６年からの公営企業会計への移行に向け取組を進めている。</t>
    <rPh sb="89" eb="91">
      <t>コウダイ</t>
    </rPh>
    <rPh sb="92" eb="94">
      <t>メンセキ</t>
    </rPh>
    <rPh sb="114" eb="116">
      <t>カショ</t>
    </rPh>
    <rPh sb="117" eb="118">
      <t>オオ</t>
    </rPh>
    <rPh sb="280" eb="281">
      <t>ハカ</t>
    </rPh>
    <phoneticPr fontId="15"/>
  </si>
  <si>
    <t xml:space="preserve"> 収益的収支比率については、これまで増加傾向となっていたが、令和３年度は6.7%減と低い比率となった。供用開始からの水洗化率は上昇したものの、使用料金収入は横ばいとなった。施設の維持経費は減少したが、他会計繰入金の割合も減少が要因と考えられる。
　下水道料金の改定が据え置かれている反面、汚水処理費と維持管理経費は横ばい傾向であり企業債残高と重なり経費回収率の低さにつながっている。
　今後はさらに費用削減に取り組み、併せて料金の見直しが必要がある。</t>
    <rPh sb="18" eb="20">
      <t>ゾウカ</t>
    </rPh>
    <rPh sb="30" eb="32">
      <t>レイワ</t>
    </rPh>
    <rPh sb="40" eb="41">
      <t>ゲン</t>
    </rPh>
    <rPh sb="78" eb="79">
      <t>ヨコ</t>
    </rPh>
    <rPh sb="94" eb="96">
      <t>ゲンショウ</t>
    </rPh>
    <rPh sb="100" eb="101">
      <t>タ</t>
    </rPh>
    <rPh sb="107" eb="109">
      <t>ワリアイ</t>
    </rPh>
    <rPh sb="110" eb="112">
      <t>ゲンショウシ</t>
    </rPh>
    <rPh sb="113" eb="115">
      <t>ヨウイン</t>
    </rPh>
    <rPh sb="116" eb="117">
      <t>カンガ</t>
    </rPh>
    <rPh sb="157" eb="158">
      <t>ヨコ</t>
    </rPh>
    <rPh sb="160" eb="162">
      <t>ケイコウ</t>
    </rPh>
    <rPh sb="165" eb="167">
      <t>キギョウ</t>
    </rPh>
    <rPh sb="167" eb="168">
      <t>サイ</t>
    </rPh>
    <rPh sb="168" eb="170">
      <t>ザンダカ</t>
    </rPh>
    <rPh sb="171" eb="172">
      <t>カサ</t>
    </rPh>
    <rPh sb="209" eb="210">
      <t>アワ</t>
    </rPh>
    <rPh sb="212" eb="214">
      <t>リョウキン</t>
    </rPh>
    <rPh sb="215" eb="217">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</si>
</sst>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38-4317-9D3D-687E32FC11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0.36</c:v>
                </c:pt>
                <c:pt idx="3">
                  <c:v>0.39</c:v>
                </c:pt>
                <c:pt idx="4">
                  <c:v>0.1</c:v>
                </c:pt>
              </c:numCache>
            </c:numRef>
          </c:val>
          <c:smooth val="0"/>
          <c:extLst>
            <c:ext xmlns:c16="http://schemas.microsoft.com/office/drawing/2014/chart" uri="{C3380CC4-5D6E-409C-BE32-E72D297353CC}">
              <c16:uniqueId val="{00000001-6238-4317-9D3D-687E32FC11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12.82</c:v>
                </c:pt>
                <c:pt idx="1">
                  <c:v>12.82</c:v>
                </c:pt>
                <c:pt idx="2">
                  <c:v>12.82</c:v>
                </c:pt>
                <c:pt idx="3">
                  <c:v>12.82</c:v>
                </c:pt>
                <c:pt idx="4">
                  <c:v>12.82</c:v>
                </c:pt>
              </c:numCache>
            </c:numRef>
          </c:val>
          <c:extLst>
            <c:ext xmlns:c16="http://schemas.microsoft.com/office/drawing/2014/chart" uri="{C3380CC4-5D6E-409C-BE32-E72D297353CC}">
              <c16:uniqueId val="{00000000-6AE0-4CE0-91E8-942FC5FE83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42.56</c:v>
                </c:pt>
                <c:pt idx="2">
                  <c:v>42.47</c:v>
                </c:pt>
                <c:pt idx="3">
                  <c:v>42.4</c:v>
                </c:pt>
                <c:pt idx="4">
                  <c:v>42.28</c:v>
                </c:pt>
              </c:numCache>
            </c:numRef>
          </c:val>
          <c:smooth val="0"/>
          <c:extLst>
            <c:ext xmlns:c16="http://schemas.microsoft.com/office/drawing/2014/chart" uri="{C3380CC4-5D6E-409C-BE32-E72D297353CC}">
              <c16:uniqueId val="{00000001-6AE0-4CE0-91E8-942FC5FE83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75.819999999999993</c:v>
                </c:pt>
                <c:pt idx="1">
                  <c:v>76.069999999999993</c:v>
                </c:pt>
                <c:pt idx="2">
                  <c:v>80.099999999999994</c:v>
                </c:pt>
                <c:pt idx="3">
                  <c:v>81.209999999999994</c:v>
                </c:pt>
                <c:pt idx="4">
                  <c:v>83.96</c:v>
                </c:pt>
              </c:numCache>
            </c:numRef>
          </c:val>
          <c:extLst>
            <c:ext xmlns:c16="http://schemas.microsoft.com/office/drawing/2014/chart" uri="{C3380CC4-5D6E-409C-BE32-E72D297353CC}">
              <c16:uniqueId val="{00000000-FC8A-46AD-98C7-FDAAE71070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83.32</c:v>
                </c:pt>
                <c:pt idx="2">
                  <c:v>83.75</c:v>
                </c:pt>
                <c:pt idx="3">
                  <c:v>84.19</c:v>
                </c:pt>
                <c:pt idx="4">
                  <c:v>84.34</c:v>
                </c:pt>
              </c:numCache>
            </c:numRef>
          </c:val>
          <c:smooth val="0"/>
          <c:extLst>
            <c:ext xmlns:c16="http://schemas.microsoft.com/office/drawing/2014/chart" uri="{C3380CC4-5D6E-409C-BE32-E72D297353CC}">
              <c16:uniqueId val="{00000001-FC8A-46AD-98C7-FDAAE71070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45.62</c:v>
                </c:pt>
                <c:pt idx="1">
                  <c:v>40.619999999999997</c:v>
                </c:pt>
                <c:pt idx="2">
                  <c:v>43.22</c:v>
                </c:pt>
                <c:pt idx="3">
                  <c:v>47.38</c:v>
                </c:pt>
                <c:pt idx="4">
                  <c:v>40.69</c:v>
                </c:pt>
              </c:numCache>
            </c:numRef>
          </c:val>
          <c:extLst>
            <c:ext xmlns:c16="http://schemas.microsoft.com/office/drawing/2014/chart" uri="{C3380CC4-5D6E-409C-BE32-E72D297353CC}">
              <c16:uniqueId val="{00000000-EA95-4F1F-A3EB-F762139D65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95-4F1F-A3EB-F762139D65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9D-4140-99B7-AB12428920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D-4140-99B7-AB12428920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0D-4545-B7B2-31AE2155EB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0D-4545-B7B2-31AE2155EB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A9-4F05-9CF5-D15389255A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A9-4F05-9CF5-D15389255A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A9-413F-964E-96597C7310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A9-413F-964E-96597C7310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3984.98</c:v>
                </c:pt>
                <c:pt idx="1">
                  <c:v>3855.99</c:v>
                </c:pt>
                <c:pt idx="2">
                  <c:v>3514.89</c:v>
                </c:pt>
                <c:pt idx="3">
                  <c:v>3278.67</c:v>
                </c:pt>
                <c:pt idx="4">
                  <c:v>4962.1400000000003</c:v>
                </c:pt>
              </c:numCache>
            </c:numRef>
          </c:val>
          <c:extLst>
            <c:ext xmlns:c16="http://schemas.microsoft.com/office/drawing/2014/chart" uri="{C3380CC4-5D6E-409C-BE32-E72D297353CC}">
              <c16:uniqueId val="{00000000-33A1-44BF-A92F-3B325783DD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1194.1500000000001</c:v>
                </c:pt>
                <c:pt idx="2">
                  <c:v>1206.79</c:v>
                </c:pt>
                <c:pt idx="3">
                  <c:v>1258.43</c:v>
                </c:pt>
                <c:pt idx="4">
                  <c:v>1163.75</c:v>
                </c:pt>
              </c:numCache>
            </c:numRef>
          </c:val>
          <c:smooth val="0"/>
          <c:extLst>
            <c:ext xmlns:c16="http://schemas.microsoft.com/office/drawing/2014/chart" uri="{C3380CC4-5D6E-409C-BE32-E72D297353CC}">
              <c16:uniqueId val="{00000001-33A1-44BF-A92F-3B325783DD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25.67</c:v>
                </c:pt>
                <c:pt idx="1">
                  <c:v>22.12</c:v>
                </c:pt>
                <c:pt idx="2">
                  <c:v>21.61</c:v>
                </c:pt>
                <c:pt idx="3">
                  <c:v>23.39</c:v>
                </c:pt>
                <c:pt idx="4">
                  <c:v>23.23</c:v>
                </c:pt>
              </c:numCache>
            </c:numRef>
          </c:val>
          <c:extLst>
            <c:ext xmlns:c16="http://schemas.microsoft.com/office/drawing/2014/chart" uri="{C3380CC4-5D6E-409C-BE32-E72D297353CC}">
              <c16:uniqueId val="{00000000-C5CD-4ED4-BACD-F0D1EE0FA2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5CD-4ED4-BACD-F0D1EE0FA2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636.5</c:v>
                </c:pt>
                <c:pt idx="1">
                  <c:v>734.04</c:v>
                </c:pt>
                <c:pt idx="2">
                  <c:v>768.45</c:v>
                </c:pt>
                <c:pt idx="3">
                  <c:v>722.99</c:v>
                </c:pt>
                <c:pt idx="4">
                  <c:v>665.95</c:v>
                </c:pt>
              </c:numCache>
            </c:numRef>
          </c:val>
          <c:extLst>
            <c:ext xmlns:c16="http://schemas.microsoft.com/office/drawing/2014/chart" uri="{C3380CC4-5D6E-409C-BE32-E72D297353CC}">
              <c16:uniqueId val="{00000000-5C9C-4E57-9201-CCBE26E660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230.02</c:v>
                </c:pt>
                <c:pt idx="2">
                  <c:v>228.47</c:v>
                </c:pt>
                <c:pt idx="3">
                  <c:v>224.88</c:v>
                </c:pt>
                <c:pt idx="4">
                  <c:v>228.64</c:v>
                </c:pt>
              </c:numCache>
            </c:numRef>
          </c:val>
          <c:smooth val="0"/>
          <c:extLst>
            <c:ext xmlns:c16="http://schemas.microsoft.com/office/drawing/2014/chart" uri="{C3380CC4-5D6E-409C-BE32-E72D297353CC}">
              <c16:uniqueId val="{00000001-5C9C-4E57-9201-CCBE26E660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6" zoomScale="115" zoomScaleNormal="11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西和賀町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1">
        <f>データ!S6</f>
        <v>5219</v>
      </c>
      <c r="AM8" s="51"/>
      <c r="AN8" s="51"/>
      <c r="AO8" s="51"/>
      <c r="AP8" s="51"/>
      <c r="AQ8" s="51"/>
      <c r="AR8" s="51"/>
      <c r="AS8" s="51"/>
      <c r="AT8" s="52">
        <f>データ!T6</f>
        <v>590.74</v>
      </c>
      <c r="AU8" s="52"/>
      <c r="AV8" s="52"/>
      <c r="AW8" s="52"/>
      <c r="AX8" s="52"/>
      <c r="AY8" s="52"/>
      <c r="AZ8" s="52"/>
      <c r="BA8" s="52"/>
      <c r="BB8" s="52">
        <f>データ!U6</f>
        <v>8.83</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70.5</v>
      </c>
      <c r="Q10" s="52"/>
      <c r="R10" s="52"/>
      <c r="S10" s="52"/>
      <c r="T10" s="52"/>
      <c r="U10" s="52"/>
      <c r="V10" s="52"/>
      <c r="W10" s="52">
        <f>データ!Q6</f>
        <v>98.13</v>
      </c>
      <c r="X10" s="52"/>
      <c r="Y10" s="52"/>
      <c r="Z10" s="52"/>
      <c r="AA10" s="52"/>
      <c r="AB10" s="52"/>
      <c r="AC10" s="52"/>
      <c r="AD10" s="51">
        <f>データ!R6</f>
        <v>2730</v>
      </c>
      <c r="AE10" s="51"/>
      <c r="AF10" s="51"/>
      <c r="AG10" s="51"/>
      <c r="AH10" s="51"/>
      <c r="AI10" s="51"/>
      <c r="AJ10" s="51"/>
      <c r="AK10" s="2"/>
      <c r="AL10" s="51">
        <f>データ!V6</f>
        <v>3640</v>
      </c>
      <c r="AM10" s="51"/>
      <c r="AN10" s="51"/>
      <c r="AO10" s="51"/>
      <c r="AP10" s="51"/>
      <c r="AQ10" s="51"/>
      <c r="AR10" s="51"/>
      <c r="AS10" s="51"/>
      <c r="AT10" s="52">
        <f>データ!W6</f>
        <v>1.96</v>
      </c>
      <c r="AU10" s="52"/>
      <c r="AV10" s="52"/>
      <c r="AW10" s="52"/>
      <c r="AX10" s="52"/>
      <c r="AY10" s="52"/>
      <c r="AZ10" s="52"/>
      <c r="BA10" s="52"/>
      <c r="BB10" s="52">
        <f>データ!X6</f>
        <v>1857.14</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118</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edqDZ/QLlwk4t/pWHROatt7LBGF8sAnUDS3XOwAPzOPENYGislHvFArktHHjT//a/kcMBsyQ32njiLtpPi2EBA==" saltValue="YxmLDR3GPnxI3hFM+BvG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33669</v>
      </c>
      <c r="D6" s="19">
        <f t="shared" si="3"/>
        <v>47</v>
      </c>
      <c r="E6" s="19">
        <f t="shared" si="3"/>
        <v>17</v>
      </c>
      <c r="F6" s="19">
        <f t="shared" si="3"/>
        <v>4</v>
      </c>
      <c r="G6" s="19">
        <f t="shared" si="3"/>
        <v>0</v>
      </c>
      <c r="H6" s="19" t="str">
        <f t="shared" si="3"/>
        <v>岩手県　西和賀町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70.5</v>
      </c>
      <c r="Q6" s="20">
        <f t="shared" si="3"/>
        <v>98.13</v>
      </c>
      <c r="R6" s="20">
        <f t="shared" si="3"/>
        <v>2730</v>
      </c>
      <c r="S6" s="20">
        <f t="shared" si="3"/>
        <v>5219</v>
      </c>
      <c r="T6" s="20">
        <f t="shared" si="3"/>
        <v>590.74</v>
      </c>
      <c r="U6" s="20">
        <f t="shared" si="3"/>
        <v>8.83</v>
      </c>
      <c r="V6" s="20">
        <f t="shared" si="3"/>
        <v>3640</v>
      </c>
      <c r="W6" s="20">
        <f t="shared" si="3"/>
        <v>1.96</v>
      </c>
      <c r="X6" s="20">
        <f t="shared" si="3"/>
        <v>1857.14</v>
      </c>
      <c r="Y6" s="21">
        <f>IF(Y7="",NA(),Y7)</f>
        <v>45.62</v>
      </c>
      <c r="Z6" s="21">
        <f t="shared" ref="Z6:AH6" si="4">IF(Z7="",NA(),Z7)</f>
        <v>40.619999999999997</v>
      </c>
      <c r="AA6" s="21">
        <f t="shared" si="4"/>
        <v>43.22</v>
      </c>
      <c r="AB6" s="21">
        <f t="shared" si="4"/>
        <v>47.38</v>
      </c>
      <c r="AC6" s="21">
        <f t="shared" si="4"/>
        <v>40.69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3984.98</v>
      </c>
      <c r="BG6" s="21">
        <f t="shared" ref="BG6:BO6" si="7">IF(BG7="",NA(),BG7)</f>
        <v>3855.99</v>
      </c>
      <c r="BH6" s="21">
        <f t="shared" si="7"/>
        <v>3514.89</v>
      </c>
      <c r="BI6" s="21">
        <f t="shared" si="7"/>
        <v>3278.67</v>
      </c>
      <c r="BJ6" s="21">
        <f t="shared" si="7"/>
        <v>4962.1400000000003</v>
      </c>
      <c r="BK6" s="21">
        <f t="shared" si="7"/>
        <v>1223.96</v>
      </c>
      <c r="BL6" s="21">
        <f t="shared" si="7"/>
        <v>1194.1500000000001</v>
      </c>
      <c r="BM6" s="21">
        <f t="shared" si="7"/>
        <v>1206.79</v>
      </c>
      <c r="BN6" s="21">
        <f t="shared" si="7"/>
        <v>1258.43</v>
      </c>
      <c r="BO6" s="21">
        <f t="shared" si="7"/>
        <v>1163.75</v>
      </c>
      <c r="BP6" s="20" t="str">
        <f>IF(BP7="","",IF(BP7="-","【-】","【"&amp;SUBSTITUTE(TEXT(BP7,"#,##0.00"),"-","△")&amp;"】"))</f>
        <v>【1,201.79】</v>
      </c>
      <c r="BQ6" s="21">
        <f>IF(BQ7="",NA(),BQ7)</f>
        <v>25.67</v>
      </c>
      <c r="BR6" s="21">
        <f t="shared" ref="BR6:BZ6" si="8">IF(BR7="",NA(),BR7)</f>
        <v>22.12</v>
      </c>
      <c r="BS6" s="21">
        <f t="shared" si="8"/>
        <v>21.61</v>
      </c>
      <c r="BT6" s="21">
        <f t="shared" si="8"/>
        <v>23.39</v>
      </c>
      <c r="BU6" s="21">
        <f t="shared" si="8"/>
        <v>23.23</v>
      </c>
      <c r="BV6" s="21">
        <f t="shared" si="8"/>
        <v>61.54</v>
      </c>
      <c r="BW6" s="21">
        <f t="shared" si="8"/>
        <v>72.260000000000005</v>
      </c>
      <c r="BX6" s="21">
        <f t="shared" si="8"/>
        <v>71.84</v>
      </c>
      <c r="BY6" s="21">
        <f t="shared" si="8"/>
        <v>73.36</v>
      </c>
      <c r="BZ6" s="21">
        <f t="shared" si="8"/>
        <v>72.599999999999994</v>
      </c>
      <c r="CA6" s="20" t="str">
        <f>IF(CA7="","",IF(CA7="-","【-】","【"&amp;SUBSTITUTE(TEXT(CA7,"#,##0.00"),"-","△")&amp;"】"))</f>
        <v>【75.31】</v>
      </c>
      <c r="CB6" s="21">
        <f>IF(CB7="",NA(),CB7)</f>
        <v>636.5</v>
      </c>
      <c r="CC6" s="21">
        <f t="shared" ref="CC6:CK6" si="9">IF(CC7="",NA(),CC7)</f>
        <v>734.04</v>
      </c>
      <c r="CD6" s="21">
        <f t="shared" si="9"/>
        <v>768.45</v>
      </c>
      <c r="CE6" s="21">
        <f t="shared" si="9"/>
        <v>722.99</v>
      </c>
      <c r="CF6" s="21">
        <f t="shared" si="9"/>
        <v>665.95</v>
      </c>
      <c r="CG6" s="21">
        <f t="shared" si="9"/>
        <v>267.86</v>
      </c>
      <c r="CH6" s="21">
        <f t="shared" si="9"/>
        <v>230.02</v>
      </c>
      <c r="CI6" s="21">
        <f t="shared" si="9"/>
        <v>228.47</v>
      </c>
      <c r="CJ6" s="21">
        <f t="shared" si="9"/>
        <v>224.88</v>
      </c>
      <c r="CK6" s="21">
        <f t="shared" si="9"/>
        <v>228.64</v>
      </c>
      <c r="CL6" s="20" t="str">
        <f>IF(CL7="","",IF(CL7="-","【-】","【"&amp;SUBSTITUTE(TEXT(CL7,"#,##0.00"),"-","△")&amp;"】"))</f>
        <v>【216.39】</v>
      </c>
      <c r="CM6" s="21">
        <f>IF(CM7="",NA(),CM7)</f>
        <v>12.82</v>
      </c>
      <c r="CN6" s="21">
        <f t="shared" ref="CN6:CV6" si="10">IF(CN7="",NA(),CN7)</f>
        <v>12.82</v>
      </c>
      <c r="CO6" s="21">
        <f t="shared" si="10"/>
        <v>12.82</v>
      </c>
      <c r="CP6" s="21">
        <f t="shared" si="10"/>
        <v>12.82</v>
      </c>
      <c r="CQ6" s="21">
        <f t="shared" si="10"/>
        <v>12.82</v>
      </c>
      <c r="CR6" s="21">
        <f t="shared" si="10"/>
        <v>37.08</v>
      </c>
      <c r="CS6" s="21">
        <f t="shared" si="10"/>
        <v>42.56</v>
      </c>
      <c r="CT6" s="21">
        <f t="shared" si="10"/>
        <v>42.47</v>
      </c>
      <c r="CU6" s="21">
        <f t="shared" si="10"/>
        <v>42.4</v>
      </c>
      <c r="CV6" s="21">
        <f t="shared" si="10"/>
        <v>42.28</v>
      </c>
      <c r="CW6" s="20" t="str">
        <f>IF(CW7="","",IF(CW7="-","【-】","【"&amp;SUBSTITUTE(TEXT(CW7,"#,##0.00"),"-","△")&amp;"】"))</f>
        <v>【42.57】</v>
      </c>
      <c r="CX6" s="21">
        <f>IF(CX7="",NA(),CX7)</f>
        <v>75.819999999999993</v>
      </c>
      <c r="CY6" s="21">
        <f t="shared" ref="CY6:DG6" si="11">IF(CY7="",NA(),CY7)</f>
        <v>76.069999999999993</v>
      </c>
      <c r="CZ6" s="21">
        <f t="shared" si="11"/>
        <v>80.099999999999994</v>
      </c>
      <c r="DA6" s="21">
        <f t="shared" si="11"/>
        <v>81.209999999999994</v>
      </c>
      <c r="DB6" s="21">
        <f t="shared" si="11"/>
        <v>83.96</v>
      </c>
      <c r="DC6" s="21">
        <f t="shared" si="11"/>
        <v>67.22</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33669</v>
      </c>
      <c r="D7" s="23">
        <v>47</v>
      </c>
      <c r="E7" s="23">
        <v>17</v>
      </c>
      <c r="F7" s="23">
        <v>4</v>
      </c>
      <c r="G7" s="23">
        <v>0</v>
      </c>
      <c r="H7" s="23" t="s">
        <v>97</v>
      </c>
      <c r="I7" s="23" t="s">
        <v>98</v>
      </c>
      <c r="J7" s="23" t="s">
        <v>99</v>
      </c>
      <c r="K7" s="23" t="s">
        <v>100</v>
      </c>
      <c r="L7" s="23" t="s">
        <v>101</v>
      </c>
      <c r="M7" s="23" t="s">
        <v>102</v>
      </c>
      <c r="N7" s="24" t="s">
        <v>103</v>
      </c>
      <c r="O7" s="24" t="s">
        <v>104</v>
      </c>
      <c r="P7" s="24">
        <v>70.5</v>
      </c>
      <c r="Q7" s="24">
        <v>98.13</v>
      </c>
      <c r="R7" s="24">
        <v>2730</v>
      </c>
      <c r="S7" s="24">
        <v>5219</v>
      </c>
      <c r="T7" s="24">
        <v>590.74</v>
      </c>
      <c r="U7" s="24">
        <v>8.83</v>
      </c>
      <c r="V7" s="24">
        <v>3640</v>
      </c>
      <c r="W7" s="24">
        <v>1.96</v>
      </c>
      <c r="X7" s="24">
        <v>1857.14</v>
      </c>
      <c r="Y7" s="24">
        <v>45.62</v>
      </c>
      <c r="Z7" s="24">
        <v>40.619999999999997</v>
      </c>
      <c r="AA7" s="24">
        <v>43.22</v>
      </c>
      <c r="AB7" s="24">
        <v>47.38</v>
      </c>
      <c r="AC7" s="24">
        <v>40.69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3984.98</v>
      </c>
      <c r="BG7" s="24">
        <v>3855.99</v>
      </c>
      <c r="BH7" s="24">
        <v>3514.89</v>
      </c>
      <c r="BI7" s="24">
        <v>3278.67</v>
      </c>
      <c r="BJ7" s="24">
        <v>4962.1400000000003</v>
      </c>
      <c r="BK7" s="24">
        <v>1223.96</v>
      </c>
      <c r="BL7" s="24">
        <v>1194.1500000000001</v>
      </c>
      <c r="BM7" s="24">
        <v>1206.79</v>
      </c>
      <c r="BN7" s="24">
        <v>1258.43</v>
      </c>
      <c r="BO7" s="24">
        <v>1163.75</v>
      </c>
      <c r="BP7" s="24">
        <v>1201.79</v>
      </c>
      <c r="BQ7" s="24">
        <v>25.67</v>
      </c>
      <c r="BR7" s="24">
        <v>22.12</v>
      </c>
      <c r="BS7" s="24">
        <v>21.61</v>
      </c>
      <c r="BT7" s="24">
        <v>23.39</v>
      </c>
      <c r="BU7" s="24">
        <v>23.23</v>
      </c>
      <c r="BV7" s="24">
        <v>61.54</v>
      </c>
      <c r="BW7" s="24">
        <v>72.260000000000005</v>
      </c>
      <c r="BX7" s="24">
        <v>71.84</v>
      </c>
      <c r="BY7" s="24">
        <v>73.36</v>
      </c>
      <c r="BZ7" s="24">
        <v>72.599999999999994</v>
      </c>
      <c r="CA7" s="24">
        <v>75.31</v>
      </c>
      <c r="CB7" s="24">
        <v>636.5</v>
      </c>
      <c r="CC7" s="24">
        <v>734.04</v>
      </c>
      <c r="CD7" s="24">
        <v>768.45</v>
      </c>
      <c r="CE7" s="24">
        <v>722.99</v>
      </c>
      <c r="CF7" s="24">
        <v>665.95</v>
      </c>
      <c r="CG7" s="24">
        <v>267.86</v>
      </c>
      <c r="CH7" s="24">
        <v>230.02</v>
      </c>
      <c r="CI7" s="24">
        <v>228.47</v>
      </c>
      <c r="CJ7" s="24">
        <v>224.88</v>
      </c>
      <c r="CK7" s="24">
        <v>228.64</v>
      </c>
      <c r="CL7" s="24">
        <v>216.39</v>
      </c>
      <c r="CM7" s="24">
        <v>12.82</v>
      </c>
      <c r="CN7" s="24">
        <v>12.82</v>
      </c>
      <c r="CO7" s="24">
        <v>12.82</v>
      </c>
      <c r="CP7" s="24">
        <v>12.82</v>
      </c>
      <c r="CQ7" s="24">
        <v>12.82</v>
      </c>
      <c r="CR7" s="24">
        <v>37.08</v>
      </c>
      <c r="CS7" s="24">
        <v>42.56</v>
      </c>
      <c r="CT7" s="24">
        <v>42.47</v>
      </c>
      <c r="CU7" s="24">
        <v>42.4</v>
      </c>
      <c r="CV7" s="24">
        <v>42.28</v>
      </c>
      <c r="CW7" s="24">
        <v>42.57</v>
      </c>
      <c r="CX7" s="24">
        <v>75.819999999999993</v>
      </c>
      <c r="CY7" s="24">
        <v>76.069999999999993</v>
      </c>
      <c r="CZ7" s="24">
        <v>80.099999999999994</v>
      </c>
      <c r="DA7" s="24">
        <v>81.209999999999994</v>
      </c>
      <c r="DB7" s="24">
        <v>83.96</v>
      </c>
      <c r="DC7" s="24">
        <v>67.22</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2023-01-23T23:59:38Z</cp:lastPrinted>
  <dcterms:created xsi:type="dcterms:W3CDTF">2022-12-01T01:49:52Z</dcterms:created>
  <dcterms:modified xsi:type="dcterms:W3CDTF">2023-01-24T00:00:13Z</dcterms:modified>
  <cp:category/>
</cp:coreProperties>
</file>