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23.88.239\220企画課\◎財政◎\12 財政状況公表\03 公営企業経営分析比較表\R03決算\02 県提出\"/>
    </mc:Choice>
  </mc:AlternateContent>
  <xr:revisionPtr revIDLastSave="0" documentId="13_ncr:1_{5178F8ED-D592-47F6-889B-9FFAA5E6E60C}" xr6:coauthVersionLast="45" xr6:coauthVersionMax="45" xr10:uidLastSave="{00000000-0000-0000-0000-000000000000}"/>
  <workbookProtection workbookAlgorithmName="SHA-512" workbookHashValue="CAB3eBdjuWWxZ+rJAwIr8B1wd01Gccjy3ChHpue/qLsw2MkVmNi9uW/zgj7rLO9/cE5JlBVpOqkkNFxwekxHCA==" workbookSaltValue="nrrHzf4OXUAlVXHodHMA7A==" workbookSpinCount="100000" lockStructure="1"/>
  <bookViews>
    <workbookView xWindow="-120" yWindow="-120" windowWidth="29040" windowHeight="164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P10" i="4" s="1"/>
  <c r="O6" i="5"/>
  <c r="N6" i="5"/>
  <c r="B10" i="4" s="1"/>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G85" i="4"/>
  <c r="F85" i="4"/>
  <c r="E85" i="4"/>
  <c r="AT10" i="4"/>
  <c r="AL10" i="4"/>
  <c r="W10" i="4"/>
  <c r="I10" i="4"/>
  <c r="AD8" i="4"/>
  <c r="I8" i="4"/>
  <c r="B8" i="4"/>
  <c r="B6" i="4"/>
</calcChain>
</file>

<file path=xl/sharedStrings.xml><?xml version="1.0" encoding="utf-8"?>
<sst xmlns="http://schemas.openxmlformats.org/spreadsheetml/2006/main" count="250" uniqueCount="115">
  <si>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</si>
  <si>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</si>
  <si>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</si>
  <si>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</si>
  <si>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</si>
  <si>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</si>
  <si>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</si>
  <si>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</si>
  <si>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</si>
  <si>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</si>
  <si>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</si>
  <si>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</si>
  <si>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</si>
  <si>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</si>
  <si>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</si>
  <si>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</si>
  <si>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</si>
  <si>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</si>
  <si>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</si>
  <si>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</si>
  <si>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</si>
  <si>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</si>
  <si>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</si>
  <si>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</si>
  <si>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</si>
  <si>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</si>
  <si>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</si>
  <si>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</si>
  <si>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</si>
  <si>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</si>
  <si>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</si>
  <si>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</si>
  <si>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</si>
  <si>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</si>
  <si>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</si>
  <si>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</si>
  <si>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</si>
  <si>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</si>
  <si>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</si>
  <si>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</si>
  <si>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</si>
  <si>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</si>
  <si>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</si>
  <si>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</si>
  <si>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</si>
  <si>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</si>
  <si>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</si>
  <si>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</si>
  <si>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</si>
  <si>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</si>
  <si>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</si>
  <si>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</si>
  <si>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</si>
  <si>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</si>
  <si>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</si>
  <si>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</si>
  <si>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</si>
  <si>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</si>
  <si>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</si>
  <si>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</si>
  <si>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</si>
  <si>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</si>
  <si>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</si>
  <si>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</si>
  <si>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</si>
  <si>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</si>
  <si>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</si>
  <si>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</si>
  <si>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</si>
  <si>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</si>
  <si>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</si>
  <si>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</si>
  <si>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</si>
  <si>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</si>
  <si>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</si>
  <si>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</si>
  <si>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</si>
  <si>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</si>
  <si>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</si>
  <si>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</si>
  <si>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</si>
  <si>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</si>
  <si>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</si>
  <si>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</si>
  <si>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</si>
  <si>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</si>
  <si>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</si>
  <si>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</si>
  <si>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</si>
  <si>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</si>
  <si>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</si>
  <si>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</si>
  <si>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</si>
  <si>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</si>
  <si>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</si>
  <si>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</si>
  <si>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</si>
  <si>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</si>
  <si>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</si>
  <si>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</si>
  <si>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</si>
  <si>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</si>
  <si>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</si>
  <si>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</si>
  <si>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</si>
  <si>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</si>
  <si>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</si>
  <si>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</si>
  <si>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</si>
  <si>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</si>
  <si>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</si>
  <si>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</si>
  <si>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安全で安心な水を町民に提供していくのは水道事業の使命であるが、人口減少に伴う収入減、現在施設の老朽化に伴う設備投資、頻発する災害への耐震化対応、民間の知識等の活用など諸課題は多い。
　当面は、内部資金留保も見据えた料金改定、経費圧縮が最大の課題であると認識している。</t>
    <phoneticPr fontId="4"/>
  </si>
  <si>
    <t xml:space="preserve">　本町の水道事業は、平成30年３月に町内にあった２つの簡易水道事業を統合し、同時に上水道事業の認可を取得、併せて、公営企業法に基づく全部適用事業として、公営企業会計への移行などを果たし、現在運営、維持管理にあたっている。
　平成30年度決算及び令和元年度決算において純損失額を計上しており、公営企業会計移行後４年目となる令和３年度決算においても51,389千円の純損失額を計上した。当年度未処理欠損金も昨年度から比較して増額し、令和３年度末で666,693千円となった。
　要因としては、人口減少に伴い給水人口も減少し、その結果、給水収益が昨年度に比較して減少しているにも関わらず、多額の減価償却費を負担しなければならないためである。
　本来、水道事業は独立採算での事業推進が求められているが、年々減少していく給水収益だけでは設備投資・維持更新がままならず、一般会計からの繰出金等を充当することで事業運営を行っているところである。
　このような状況の中、収支の改善を図るためには、料金改定と併せて、より経費圧縮に向けた取組、料金滞納の解消が急務の課題である。
　また、経常経費についても見直しを図り、コストカットを進めていかなければならない。 </t>
    <rPh sb="433" eb="434">
      <t>ハカ</t>
    </rPh>
    <phoneticPr fontId="4"/>
  </si>
  <si>
    <t>　統合前の２つの簡易水道設備のうち、旧湯田地区については、統合整備事業により老朽管と施設設備更新はほぼ終了したところである。しかし、旧沢内地区の更新作業が今後に控えている。
　現在、水道台帳とアセットマネジメントを作成中である。今後、多大な設備投資となることが予想されるが、給水人口の減少を見据え、給水エリアごとの供給コストを的確に把握し、スペックダウンやダウンサイジングを検討しながら、計画的に施設更新していく必要がある。</t>
    <rPh sb="88" eb="90">
      <t>ゲンザイ</t>
    </rPh>
    <rPh sb="91" eb="93">
      <t>スイドウ</t>
    </rPh>
    <rPh sb="93" eb="95">
      <t>ダイチョウ</t>
    </rPh>
    <rPh sb="107" eb="109">
      <t>サクセイ</t>
    </rPh>
    <rPh sb="109" eb="110">
      <t>チュウ</t>
    </rPh>
    <rPh sb="114" eb="116">
      <t>コンゴ</t>
    </rPh>
    <rPh sb="194" eb="197">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</si>
</sst>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0.44</c:v>
                </c:pt>
                <c:pt idx="2" formatCode="#,##0.00;&quot;△&quot;#,##0.00">
                  <c:v>0</c:v>
                </c:pt>
                <c:pt idx="3">
                  <c:v>0.53</c:v>
                </c:pt>
                <c:pt idx="4">
                  <c:v>0.02</c:v>
                </c:pt>
              </c:numCache>
            </c:numRef>
          </c:val>
          <c:extLst>
            <c:ext xmlns:c16="http://schemas.microsoft.com/office/drawing/2014/chart" uri="{C3380CC4-5D6E-409C-BE32-E72D297353CC}">
              <c16:uniqueId val="{00000000-CE87-4E16-A353-A3590ED35FA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0.52</c:v>
                </c:pt>
                <c:pt idx="2">
                  <c:v>0.47</c:v>
                </c:pt>
                <c:pt idx="3">
                  <c:v>0.4</c:v>
                </c:pt>
                <c:pt idx="4">
                  <c:v>0.36</c:v>
                </c:pt>
              </c:numCache>
            </c:numRef>
          </c:val>
          <c:smooth val="0"/>
          <c:extLst>
            <c:ext xmlns:c16="http://schemas.microsoft.com/office/drawing/2014/chart" uri="{C3380CC4-5D6E-409C-BE32-E72D297353CC}">
              <c16:uniqueId val="{00000001-CE87-4E16-A353-A3590ED35FA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46.08</c:v>
                </c:pt>
                <c:pt idx="2">
                  <c:v>45.67</c:v>
                </c:pt>
                <c:pt idx="3">
                  <c:v>66.78</c:v>
                </c:pt>
                <c:pt idx="4">
                  <c:v>72.72</c:v>
                </c:pt>
              </c:numCache>
            </c:numRef>
          </c:val>
          <c:extLst>
            <c:ext xmlns:c16="http://schemas.microsoft.com/office/drawing/2014/chart" uri="{C3380CC4-5D6E-409C-BE32-E72D297353CC}">
              <c16:uniqueId val="{00000000-DFED-4947-9488-62561DDE94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50.29</c:v>
                </c:pt>
                <c:pt idx="2">
                  <c:v>49.64</c:v>
                </c:pt>
                <c:pt idx="3">
                  <c:v>49.38</c:v>
                </c:pt>
                <c:pt idx="4">
                  <c:v>50.09</c:v>
                </c:pt>
              </c:numCache>
            </c:numRef>
          </c:val>
          <c:smooth val="0"/>
          <c:extLst>
            <c:ext xmlns:c16="http://schemas.microsoft.com/office/drawing/2014/chart" uri="{C3380CC4-5D6E-409C-BE32-E72D297353CC}">
              <c16:uniqueId val="{00000001-DFED-4947-9488-62561DDE94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95.75</c:v>
                </c:pt>
                <c:pt idx="2">
                  <c:v>93.9</c:v>
                </c:pt>
                <c:pt idx="3">
                  <c:v>67.11</c:v>
                </c:pt>
                <c:pt idx="4">
                  <c:v>61.14</c:v>
                </c:pt>
              </c:numCache>
            </c:numRef>
          </c:val>
          <c:extLst>
            <c:ext xmlns:c16="http://schemas.microsoft.com/office/drawing/2014/chart" uri="{C3380CC4-5D6E-409C-BE32-E72D297353CC}">
              <c16:uniqueId val="{00000000-EAC8-4557-9CE7-D1E32D0EAD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EAC8-4557-9CE7-D1E32D0EAD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64.790000000000006</c:v>
                </c:pt>
                <c:pt idx="2">
                  <c:v>45.62</c:v>
                </c:pt>
                <c:pt idx="3">
                  <c:v>45.96</c:v>
                </c:pt>
                <c:pt idx="4">
                  <c:v>87.28</c:v>
                </c:pt>
              </c:numCache>
            </c:numRef>
          </c:val>
          <c:extLst>
            <c:ext xmlns:c16="http://schemas.microsoft.com/office/drawing/2014/chart" uri="{C3380CC4-5D6E-409C-BE32-E72D297353CC}">
              <c16:uniqueId val="{00000000-A890-421D-A261-58C9068C38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103.81</c:v>
                </c:pt>
                <c:pt idx="2">
                  <c:v>104.35</c:v>
                </c:pt>
                <c:pt idx="3">
                  <c:v>105.34</c:v>
                </c:pt>
                <c:pt idx="4">
                  <c:v>105.77</c:v>
                </c:pt>
              </c:numCache>
            </c:numRef>
          </c:val>
          <c:smooth val="0"/>
          <c:extLst>
            <c:ext xmlns:c16="http://schemas.microsoft.com/office/drawing/2014/chart" uri="{C3380CC4-5D6E-409C-BE32-E72D297353CC}">
              <c16:uniqueId val="{00000001-A890-421D-A261-58C9068C38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4.01</c:v>
                </c:pt>
                <c:pt idx="2">
                  <c:v>7.8</c:v>
                </c:pt>
                <c:pt idx="3">
                  <c:v>11.34</c:v>
                </c:pt>
                <c:pt idx="4">
                  <c:v>14.84</c:v>
                </c:pt>
              </c:numCache>
            </c:numRef>
          </c:val>
          <c:extLst>
            <c:ext xmlns:c16="http://schemas.microsoft.com/office/drawing/2014/chart" uri="{C3380CC4-5D6E-409C-BE32-E72D297353CC}">
              <c16:uniqueId val="{00000000-A725-4451-B486-4FA93D6407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45.85</c:v>
                </c:pt>
                <c:pt idx="2">
                  <c:v>47.31</c:v>
                </c:pt>
                <c:pt idx="3">
                  <c:v>47.5</c:v>
                </c:pt>
                <c:pt idx="4">
                  <c:v>48.41</c:v>
                </c:pt>
              </c:numCache>
            </c:numRef>
          </c:val>
          <c:smooth val="0"/>
          <c:extLst>
            <c:ext xmlns:c16="http://schemas.microsoft.com/office/drawing/2014/chart" uri="{C3380CC4-5D6E-409C-BE32-E72D297353CC}">
              <c16:uniqueId val="{00000001-A725-4451-B486-4FA93D6407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27.45</c:v>
                </c:pt>
                <c:pt idx="2">
                  <c:v>26.62</c:v>
                </c:pt>
                <c:pt idx="3">
                  <c:v>26.62</c:v>
                </c:pt>
                <c:pt idx="4">
                  <c:v>26.91</c:v>
                </c:pt>
              </c:numCache>
            </c:numRef>
          </c:val>
          <c:extLst>
            <c:ext xmlns:c16="http://schemas.microsoft.com/office/drawing/2014/chart" uri="{C3380CC4-5D6E-409C-BE32-E72D297353CC}">
              <c16:uniqueId val="{00000000-14BA-4816-BA0E-7C19991ABD8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14.13</c:v>
                </c:pt>
                <c:pt idx="2">
                  <c:v>16.77</c:v>
                </c:pt>
                <c:pt idx="3">
                  <c:v>17.399999999999999</c:v>
                </c:pt>
                <c:pt idx="4">
                  <c:v>18.64</c:v>
                </c:pt>
              </c:numCache>
            </c:numRef>
          </c:val>
          <c:smooth val="0"/>
          <c:extLst>
            <c:ext xmlns:c16="http://schemas.microsoft.com/office/drawing/2014/chart" uri="{C3380CC4-5D6E-409C-BE32-E72D297353CC}">
              <c16:uniqueId val="{00000001-14BA-4816-BA0E-7C19991ABD8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132.53</c:v>
                </c:pt>
                <c:pt idx="2">
                  <c:v>344.58</c:v>
                </c:pt>
                <c:pt idx="3">
                  <c:v>546.54</c:v>
                </c:pt>
                <c:pt idx="4">
                  <c:v>573.80999999999995</c:v>
                </c:pt>
              </c:numCache>
            </c:numRef>
          </c:val>
          <c:extLst>
            <c:ext xmlns:c16="http://schemas.microsoft.com/office/drawing/2014/chart" uri="{C3380CC4-5D6E-409C-BE32-E72D297353CC}">
              <c16:uniqueId val="{00000000-00ED-417B-86D2-5CEDA0FE58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25.66</c:v>
                </c:pt>
                <c:pt idx="2">
                  <c:v>21.69</c:v>
                </c:pt>
                <c:pt idx="3">
                  <c:v>24.04</c:v>
                </c:pt>
                <c:pt idx="4">
                  <c:v>28.03</c:v>
                </c:pt>
              </c:numCache>
            </c:numRef>
          </c:val>
          <c:smooth val="0"/>
          <c:extLst>
            <c:ext xmlns:c16="http://schemas.microsoft.com/office/drawing/2014/chart" uri="{C3380CC4-5D6E-409C-BE32-E72D297353CC}">
              <c16:uniqueId val="{00000001-00ED-417B-86D2-5CEDA0FE58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61.81</c:v>
                </c:pt>
                <c:pt idx="2">
                  <c:v>74.790000000000006</c:v>
                </c:pt>
                <c:pt idx="3">
                  <c:v>40.799999999999997</c:v>
                </c:pt>
                <c:pt idx="4">
                  <c:v>45.77</c:v>
                </c:pt>
              </c:numCache>
            </c:numRef>
          </c:val>
          <c:extLst>
            <c:ext xmlns:c16="http://schemas.microsoft.com/office/drawing/2014/chart" uri="{C3380CC4-5D6E-409C-BE32-E72D297353CC}">
              <c16:uniqueId val="{00000000-7F81-4972-8AA9-4E7E6F53E0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7F81-4972-8AA9-4E7E6F53E0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3914</c:v>
                </c:pt>
                <c:pt idx="2">
                  <c:v>3863.31</c:v>
                </c:pt>
                <c:pt idx="3">
                  <c:v>3771.1</c:v>
                </c:pt>
                <c:pt idx="4">
                  <c:v>3426.28</c:v>
                </c:pt>
              </c:numCache>
            </c:numRef>
          </c:val>
          <c:extLst>
            <c:ext xmlns:c16="http://schemas.microsoft.com/office/drawing/2014/chart" uri="{C3380CC4-5D6E-409C-BE32-E72D297353CC}">
              <c16:uniqueId val="{00000000-745A-4271-B6F2-1FC93F8673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566.65</c:v>
                </c:pt>
                <c:pt idx="2">
                  <c:v>551.62</c:v>
                </c:pt>
                <c:pt idx="3">
                  <c:v>585.59</c:v>
                </c:pt>
                <c:pt idx="4">
                  <c:v>561.34</c:v>
                </c:pt>
              </c:numCache>
            </c:numRef>
          </c:val>
          <c:smooth val="0"/>
          <c:extLst>
            <c:ext xmlns:c16="http://schemas.microsoft.com/office/drawing/2014/chart" uri="{C3380CC4-5D6E-409C-BE32-E72D297353CC}">
              <c16:uniqueId val="{00000001-745A-4271-B6F2-1FC93F8673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30.89</c:v>
                </c:pt>
                <c:pt idx="2">
                  <c:v>30.37</c:v>
                </c:pt>
                <c:pt idx="3">
                  <c:v>32.409999999999997</c:v>
                </c:pt>
                <c:pt idx="4">
                  <c:v>32.53</c:v>
                </c:pt>
              </c:numCache>
            </c:numRef>
          </c:val>
          <c:extLst>
            <c:ext xmlns:c16="http://schemas.microsoft.com/office/drawing/2014/chart" uri="{C3380CC4-5D6E-409C-BE32-E72D297353CC}">
              <c16:uniqueId val="{00000000-D590-4681-B65C-8FB2F8E9E7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84.77</c:v>
                </c:pt>
                <c:pt idx="2">
                  <c:v>87.11</c:v>
                </c:pt>
                <c:pt idx="3">
                  <c:v>82.78</c:v>
                </c:pt>
                <c:pt idx="4">
                  <c:v>84.82</c:v>
                </c:pt>
              </c:numCache>
            </c:numRef>
          </c:val>
          <c:smooth val="0"/>
          <c:extLst>
            <c:ext xmlns:c16="http://schemas.microsoft.com/office/drawing/2014/chart" uri="{C3380CC4-5D6E-409C-BE32-E72D297353CC}">
              <c16:uniqueId val="{00000001-D590-4681-B65C-8FB2F8E9E7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605.71</c:v>
                </c:pt>
                <c:pt idx="2">
                  <c:v>615.25</c:v>
                </c:pt>
                <c:pt idx="3">
                  <c:v>580.95000000000005</c:v>
                </c:pt>
                <c:pt idx="4">
                  <c:v>581.85</c:v>
                </c:pt>
              </c:numCache>
            </c:numRef>
          </c:val>
          <c:extLst>
            <c:ext xmlns:c16="http://schemas.microsoft.com/office/drawing/2014/chart" uri="{C3380CC4-5D6E-409C-BE32-E72D297353CC}">
              <c16:uniqueId val="{00000000-1192-40D7-BE42-59B3FDF405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227.27</c:v>
                </c:pt>
                <c:pt idx="2">
                  <c:v>223.98</c:v>
                </c:pt>
                <c:pt idx="3">
                  <c:v>225.09</c:v>
                </c:pt>
                <c:pt idx="4">
                  <c:v>224.82</c:v>
                </c:pt>
              </c:numCache>
            </c:numRef>
          </c:val>
          <c:smooth val="0"/>
          <c:extLst>
            <c:ext xmlns:c16="http://schemas.microsoft.com/office/drawing/2014/chart" uri="{C3380CC4-5D6E-409C-BE32-E72D297353CC}">
              <c16:uniqueId val="{00000001-1192-40D7-BE42-59B3FDF405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J41" zoomScale="93" zoomScaleNormal="93"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西和賀町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5219</v>
      </c>
      <c r="AM8" s="45"/>
      <c r="AN8" s="45"/>
      <c r="AO8" s="45"/>
      <c r="AP8" s="45"/>
      <c r="AQ8" s="45"/>
      <c r="AR8" s="45"/>
      <c r="AS8" s="45"/>
      <c r="AT8" s="46">
        <f>データ!$S$6</f>
        <v>590.74</v>
      </c>
      <c r="AU8" s="47"/>
      <c r="AV8" s="47"/>
      <c r="AW8" s="47"/>
      <c r="AX8" s="47"/>
      <c r="AY8" s="47"/>
      <c r="AZ8" s="47"/>
      <c r="BA8" s="47"/>
      <c r="BB8" s="48">
        <f>データ!$T$6</f>
        <v>8.83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41.35</v>
      </c>
      <c r="J10" s="47"/>
      <c r="K10" s="47"/>
      <c r="L10" s="47"/>
      <c r="M10" s="47"/>
      <c r="N10" s="47"/>
      <c r="O10" s="81"/>
      <c r="P10" s="48">
        <f>データ!$P$6</f>
        <v>98.55</v>
      </c>
      <c r="Q10" s="48"/>
      <c r="R10" s="48"/>
      <c r="S10" s="48"/>
      <c r="T10" s="48"/>
      <c r="U10" s="48"/>
      <c r="V10" s="48"/>
      <c r="W10" s="45">
        <f>データ!$Q$6</f>
        <v>3245</v>
      </c>
      <c r="X10" s="45"/>
      <c r="Y10" s="45"/>
      <c r="Z10" s="45"/>
      <c r="AA10" s="45"/>
      <c r="AB10" s="45"/>
      <c r="AC10" s="45"/>
      <c r="AD10" s="2"/>
      <c r="AE10" s="2"/>
      <c r="AF10" s="2"/>
      <c r="AG10" s="2"/>
      <c r="AH10" s="2"/>
      <c r="AI10" s="2"/>
      <c r="AJ10" s="2"/>
      <c r="AK10" s="2"/>
      <c r="AL10" s="45">
        <f>データ!$U$6</f>
        <v>5088</v>
      </c>
      <c r="AM10" s="45"/>
      <c r="AN10" s="45"/>
      <c r="AO10" s="45"/>
      <c r="AP10" s="45"/>
      <c r="AQ10" s="45"/>
      <c r="AR10" s="45"/>
      <c r="AS10" s="45"/>
      <c r="AT10" s="46">
        <f>データ!$V$6</f>
        <v>106.38</v>
      </c>
      <c r="AU10" s="47"/>
      <c r="AV10" s="47"/>
      <c r="AW10" s="47"/>
      <c r="AX10" s="47"/>
      <c r="AY10" s="47"/>
      <c r="AZ10" s="47"/>
      <c r="BA10" s="47"/>
      <c r="BB10" s="48">
        <f>データ!$W$6</f>
        <v>47.83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TT91cd9vpo7cgVnRZnnFLIp1cMrzePQaagulXZuDmooDNxUkCyItDodptLK0nrf4oSVoyCdNw7sVUJPPQ6xLA==" saltValue="pNFybsNCY6HTO6gXwcKHx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33669</v>
      </c>
      <c r="D6" s="20">
        <f t="shared" si="3"/>
        <v>46</v>
      </c>
      <c r="E6" s="20">
        <f t="shared" si="3"/>
        <v>1</v>
      </c>
      <c r="F6" s="20">
        <f t="shared" si="3"/>
        <v>0</v>
      </c>
      <c r="G6" s="20">
        <f t="shared" si="3"/>
        <v>1</v>
      </c>
      <c r="H6" s="20" t="str">
        <f t="shared" si="3"/>
        <v>岩手県　西和賀町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41.35</v>
      </c>
      <c r="P6" s="21">
        <f t="shared" si="3"/>
        <v>98.55</v>
      </c>
      <c r="Q6" s="21">
        <f t="shared" si="3"/>
        <v>3245</v>
      </c>
      <c r="R6" s="21">
        <f t="shared" si="3"/>
        <v>5219</v>
      </c>
      <c r="S6" s="21">
        <f t="shared" si="3"/>
        <v>590.74</v>
      </c>
      <c r="T6" s="21">
        <f t="shared" si="3"/>
        <v>8.83</v>
      </c>
      <c r="U6" s="21">
        <f t="shared" si="3"/>
        <v>5088</v>
      </c>
      <c r="V6" s="21">
        <f t="shared" si="3"/>
        <v>106.38</v>
      </c>
      <c r="W6" s="21">
        <f t="shared" si="3"/>
        <v>47.83</v>
      </c>
      <c r="X6" s="22" t="str">
        <f>IF(X7="",NA(),X7)</f>
        <v>-</v>
      </c>
      <c r="Y6" s="22">
        <f t="shared" ref="Y6:AG6" si="4">IF(Y7="",NA(),Y7)</f>
        <v>64.790000000000006</v>
      </c>
      <c r="Z6" s="22">
        <f t="shared" si="4"/>
        <v>45.62</v>
      </c>
      <c r="AA6" s="22">
        <f t="shared" si="4"/>
        <v>45.96</v>
      </c>
      <c r="AB6" s="22">
        <f t="shared" si="4"/>
        <v>87.28</v>
      </c>
      <c r="AC6" s="22" t="str">
        <f t="shared" si="4"/>
        <v>-</v>
      </c>
      <c r="AD6" s="22">
        <f t="shared" si="4"/>
        <v>103.81</v>
      </c>
      <c r="AE6" s="22">
        <f t="shared" si="4"/>
        <v>104.35</v>
      </c>
      <c r="AF6" s="22">
        <f t="shared" si="4"/>
        <v>105.34</v>
      </c>
      <c r="AG6" s="22">
        <f t="shared" si="4"/>
        <v>105.77</v>
      </c>
      <c r="AH6" s="21" t="str">
        <f>IF(AH7="","",IF(AH7="-","【-】","【"&amp;SUBSTITUTE(TEXT(AH7,"#,##0.00"),"-","△")&amp;"】"))</f>
        <v>【111.39】</v>
      </c>
      <c r="AI6" s="22" t="str">
        <f>IF(AI7="",NA(),AI7)</f>
        <v>-</v>
      </c>
      <c r="AJ6" s="22">
        <f t="shared" ref="AJ6:AR6" si="5">IF(AJ7="",NA(),AJ7)</f>
        <v>132.53</v>
      </c>
      <c r="AK6" s="22">
        <f t="shared" si="5"/>
        <v>344.58</v>
      </c>
      <c r="AL6" s="22">
        <f t="shared" si="5"/>
        <v>546.54</v>
      </c>
      <c r="AM6" s="22">
        <f t="shared" si="5"/>
        <v>573.80999999999995</v>
      </c>
      <c r="AN6" s="22" t="str">
        <f t="shared" si="5"/>
        <v>-</v>
      </c>
      <c r="AO6" s="22">
        <f t="shared" si="5"/>
        <v>25.66</v>
      </c>
      <c r="AP6" s="22">
        <f t="shared" si="5"/>
        <v>21.69</v>
      </c>
      <c r="AQ6" s="22">
        <f t="shared" si="5"/>
        <v>24.04</v>
      </c>
      <c r="AR6" s="22">
        <f t="shared" si="5"/>
        <v>28.03</v>
      </c>
      <c r="AS6" s="21" t="str">
        <f>IF(AS7="","",IF(AS7="-","【-】","【"&amp;SUBSTITUTE(TEXT(AS7,"#,##0.00"),"-","△")&amp;"】"))</f>
        <v>【1.30】</v>
      </c>
      <c r="AT6" s="22" t="str">
        <f>IF(AT7="",NA(),AT7)</f>
        <v>-</v>
      </c>
      <c r="AU6" s="22">
        <f t="shared" ref="AU6:BC6" si="6">IF(AU7="",NA(),AU7)</f>
        <v>61.81</v>
      </c>
      <c r="AV6" s="22">
        <f t="shared" si="6"/>
        <v>74.790000000000006</v>
      </c>
      <c r="AW6" s="22">
        <f t="shared" si="6"/>
        <v>40.799999999999997</v>
      </c>
      <c r="AX6" s="22">
        <f t="shared" si="6"/>
        <v>45.77</v>
      </c>
      <c r="AY6" s="22" t="str">
        <f t="shared" si="6"/>
        <v>-</v>
      </c>
      <c r="AZ6" s="22">
        <f t="shared" si="6"/>
        <v>300.14</v>
      </c>
      <c r="BA6" s="22">
        <f t="shared" si="6"/>
        <v>301.04000000000002</v>
      </c>
      <c r="BB6" s="22">
        <f t="shared" si="6"/>
        <v>305.08</v>
      </c>
      <c r="BC6" s="22">
        <f t="shared" si="6"/>
        <v>305.33999999999997</v>
      </c>
      <c r="BD6" s="21" t="str">
        <f>IF(BD7="","",IF(BD7="-","【-】","【"&amp;SUBSTITUTE(TEXT(BD7,"#,##0.00"),"-","△")&amp;"】"))</f>
        <v>【261.51】</v>
      </c>
      <c r="BE6" s="22" t="str">
        <f>IF(BE7="",NA(),BE7)</f>
        <v>-</v>
      </c>
      <c r="BF6" s="22">
        <f t="shared" ref="BF6:BN6" si="7">IF(BF7="",NA(),BF7)</f>
        <v>3914</v>
      </c>
      <c r="BG6" s="22">
        <f t="shared" si="7"/>
        <v>3863.31</v>
      </c>
      <c r="BH6" s="22">
        <f t="shared" si="7"/>
        <v>3771.1</v>
      </c>
      <c r="BI6" s="22">
        <f t="shared" si="7"/>
        <v>3426.28</v>
      </c>
      <c r="BJ6" s="22" t="str">
        <f t="shared" si="7"/>
        <v>-</v>
      </c>
      <c r="BK6" s="22">
        <f t="shared" si="7"/>
        <v>566.65</v>
      </c>
      <c r="BL6" s="22">
        <f t="shared" si="7"/>
        <v>551.62</v>
      </c>
      <c r="BM6" s="22">
        <f t="shared" si="7"/>
        <v>585.59</v>
      </c>
      <c r="BN6" s="22">
        <f t="shared" si="7"/>
        <v>561.34</v>
      </c>
      <c r="BO6" s="21" t="str">
        <f>IF(BO7="","",IF(BO7="-","【-】","【"&amp;SUBSTITUTE(TEXT(BO7,"#,##0.00"),"-","△")&amp;"】"))</f>
        <v>【265.16】</v>
      </c>
      <c r="BP6" s="22" t="str">
        <f>IF(BP7="",NA(),BP7)</f>
        <v>-</v>
      </c>
      <c r="BQ6" s="22">
        <f t="shared" ref="BQ6:BY6" si="8">IF(BQ7="",NA(),BQ7)</f>
        <v>30.89</v>
      </c>
      <c r="BR6" s="22">
        <f t="shared" si="8"/>
        <v>30.37</v>
      </c>
      <c r="BS6" s="22">
        <f t="shared" si="8"/>
        <v>32.409999999999997</v>
      </c>
      <c r="BT6" s="22">
        <f t="shared" si="8"/>
        <v>32.53</v>
      </c>
      <c r="BU6" s="22" t="str">
        <f t="shared" si="8"/>
        <v>-</v>
      </c>
      <c r="BV6" s="22">
        <f t="shared" si="8"/>
        <v>84.77</v>
      </c>
      <c r="BW6" s="22">
        <f t="shared" si="8"/>
        <v>87.11</v>
      </c>
      <c r="BX6" s="22">
        <f t="shared" si="8"/>
        <v>82.78</v>
      </c>
      <c r="BY6" s="22">
        <f t="shared" si="8"/>
        <v>84.82</v>
      </c>
      <c r="BZ6" s="21" t="str">
        <f>IF(BZ7="","",IF(BZ7="-","【-】","【"&amp;SUBSTITUTE(TEXT(BZ7,"#,##0.00"),"-","△")&amp;"】"))</f>
        <v>【102.35】</v>
      </c>
      <c r="CA6" s="22" t="str">
        <f>IF(CA7="",NA(),CA7)</f>
        <v>-</v>
      </c>
      <c r="CB6" s="22">
        <f t="shared" ref="CB6:CJ6" si="9">IF(CB7="",NA(),CB7)</f>
        <v>605.71</v>
      </c>
      <c r="CC6" s="22">
        <f t="shared" si="9"/>
        <v>615.25</v>
      </c>
      <c r="CD6" s="22">
        <f t="shared" si="9"/>
        <v>580.95000000000005</v>
      </c>
      <c r="CE6" s="22">
        <f t="shared" si="9"/>
        <v>581.85</v>
      </c>
      <c r="CF6" s="22" t="str">
        <f t="shared" si="9"/>
        <v>-</v>
      </c>
      <c r="CG6" s="22">
        <f t="shared" si="9"/>
        <v>227.27</v>
      </c>
      <c r="CH6" s="22">
        <f t="shared" si="9"/>
        <v>223.98</v>
      </c>
      <c r="CI6" s="22">
        <f t="shared" si="9"/>
        <v>225.09</v>
      </c>
      <c r="CJ6" s="22">
        <f t="shared" si="9"/>
        <v>224.82</v>
      </c>
      <c r="CK6" s="21" t="str">
        <f>IF(CK7="","",IF(CK7="-","【-】","【"&amp;SUBSTITUTE(TEXT(CK7,"#,##0.00"),"-","△")&amp;"】"))</f>
        <v>【167.74】</v>
      </c>
      <c r="CL6" s="22" t="str">
        <f>IF(CL7="",NA(),CL7)</f>
        <v>-</v>
      </c>
      <c r="CM6" s="22">
        <f t="shared" ref="CM6:CU6" si="10">IF(CM7="",NA(),CM7)</f>
        <v>46.08</v>
      </c>
      <c r="CN6" s="22">
        <f t="shared" si="10"/>
        <v>45.67</v>
      </c>
      <c r="CO6" s="22">
        <f t="shared" si="10"/>
        <v>66.78</v>
      </c>
      <c r="CP6" s="22">
        <f t="shared" si="10"/>
        <v>72.72</v>
      </c>
      <c r="CQ6" s="22" t="str">
        <f t="shared" si="10"/>
        <v>-</v>
      </c>
      <c r="CR6" s="22">
        <f t="shared" si="10"/>
        <v>50.29</v>
      </c>
      <c r="CS6" s="22">
        <f t="shared" si="10"/>
        <v>49.64</v>
      </c>
      <c r="CT6" s="22">
        <f t="shared" si="10"/>
        <v>49.38</v>
      </c>
      <c r="CU6" s="22">
        <f t="shared" si="10"/>
        <v>50.09</v>
      </c>
      <c r="CV6" s="21" t="str">
        <f>IF(CV7="","",IF(CV7="-","【-】","【"&amp;SUBSTITUTE(TEXT(CV7,"#,##0.00"),"-","△")&amp;"】"))</f>
        <v>【60.29】</v>
      </c>
      <c r="CW6" s="22" t="str">
        <f>IF(CW7="",NA(),CW7)</f>
        <v>-</v>
      </c>
      <c r="CX6" s="22">
        <f t="shared" ref="CX6:DF6" si="11">IF(CX7="",NA(),CX7)</f>
        <v>95.75</v>
      </c>
      <c r="CY6" s="22">
        <f t="shared" si="11"/>
        <v>93.9</v>
      </c>
      <c r="CZ6" s="22">
        <f t="shared" si="11"/>
        <v>67.11</v>
      </c>
      <c r="DA6" s="22">
        <f t="shared" si="11"/>
        <v>61.14</v>
      </c>
      <c r="DB6" s="22" t="str">
        <f t="shared" si="11"/>
        <v>-</v>
      </c>
      <c r="DC6" s="22">
        <f t="shared" si="11"/>
        <v>77.73</v>
      </c>
      <c r="DD6" s="22">
        <f t="shared" si="11"/>
        <v>78.09</v>
      </c>
      <c r="DE6" s="22">
        <f t="shared" si="11"/>
        <v>78.010000000000005</v>
      </c>
      <c r="DF6" s="22">
        <f t="shared" si="11"/>
        <v>77.599999999999994</v>
      </c>
      <c r="DG6" s="21" t="str">
        <f>IF(DG7="","",IF(DG7="-","【-】","【"&amp;SUBSTITUTE(TEXT(DG7,"#,##0.00"),"-","△")&amp;"】"))</f>
        <v>【90.12】</v>
      </c>
      <c r="DH6" s="22" t="str">
        <f>IF(DH7="",NA(),DH7)</f>
        <v>-</v>
      </c>
      <c r="DI6" s="22">
        <f t="shared" ref="DI6:DQ6" si="12">IF(DI7="",NA(),DI7)</f>
        <v>4.01</v>
      </c>
      <c r="DJ6" s="22">
        <f t="shared" si="12"/>
        <v>7.8</v>
      </c>
      <c r="DK6" s="22">
        <f t="shared" si="12"/>
        <v>11.34</v>
      </c>
      <c r="DL6" s="22">
        <f t="shared" si="12"/>
        <v>14.84</v>
      </c>
      <c r="DM6" s="22" t="str">
        <f t="shared" si="12"/>
        <v>-</v>
      </c>
      <c r="DN6" s="22">
        <f t="shared" si="12"/>
        <v>45.85</v>
      </c>
      <c r="DO6" s="22">
        <f t="shared" si="12"/>
        <v>47.31</v>
      </c>
      <c r="DP6" s="22">
        <f t="shared" si="12"/>
        <v>47.5</v>
      </c>
      <c r="DQ6" s="22">
        <f t="shared" si="12"/>
        <v>48.41</v>
      </c>
      <c r="DR6" s="21" t="str">
        <f>IF(DR7="","",IF(DR7="-","【-】","【"&amp;SUBSTITUTE(TEXT(DR7,"#,##0.00"),"-","△")&amp;"】"))</f>
        <v>【50.88】</v>
      </c>
      <c r="DS6" s="22" t="str">
        <f>IF(DS7="",NA(),DS7)</f>
        <v>-</v>
      </c>
      <c r="DT6" s="22">
        <f t="shared" ref="DT6:EB6" si="13">IF(DT7="",NA(),DT7)</f>
        <v>27.45</v>
      </c>
      <c r="DU6" s="22">
        <f t="shared" si="13"/>
        <v>26.62</v>
      </c>
      <c r="DV6" s="22">
        <f t="shared" si="13"/>
        <v>26.62</v>
      </c>
      <c r="DW6" s="22">
        <f t="shared" si="13"/>
        <v>26.91</v>
      </c>
      <c r="DX6" s="22" t="str">
        <f t="shared" si="13"/>
        <v>-</v>
      </c>
      <c r="DY6" s="22">
        <f t="shared" si="13"/>
        <v>14.13</v>
      </c>
      <c r="DZ6" s="22">
        <f t="shared" si="13"/>
        <v>16.77</v>
      </c>
      <c r="EA6" s="22">
        <f t="shared" si="13"/>
        <v>17.399999999999999</v>
      </c>
      <c r="EB6" s="22">
        <f t="shared" si="13"/>
        <v>18.64</v>
      </c>
      <c r="EC6" s="21" t="str">
        <f>IF(EC7="","",IF(EC7="-","【-】","【"&amp;SUBSTITUTE(TEXT(EC7,"#,##0.00"),"-","△")&amp;"】"))</f>
        <v>【22.30】</v>
      </c>
      <c r="ED6" s="22" t="str">
        <f>IF(ED7="",NA(),ED7)</f>
        <v>-</v>
      </c>
      <c r="EE6" s="22">
        <f t="shared" ref="EE6:EM6" si="14">IF(EE7="",NA(),EE7)</f>
        <v>0.44</v>
      </c>
      <c r="EF6" s="21">
        <f t="shared" si="14"/>
        <v>0</v>
      </c>
      <c r="EG6" s="22">
        <f t="shared" si="14"/>
        <v>0.53</v>
      </c>
      <c r="EH6" s="22">
        <f t="shared" si="14"/>
        <v>0.02</v>
      </c>
      <c r="EI6" s="22" t="str">
        <f t="shared" si="14"/>
        <v>-</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33669</v>
      </c>
      <c r="D7" s="24">
        <v>46</v>
      </c>
      <c r="E7" s="24">
        <v>1</v>
      </c>
      <c r="F7" s="24">
        <v>0</v>
      </c>
      <c r="G7" s="24">
        <v>1</v>
      </c>
      <c r="H7" s="24" t="s">
        <v>93</v>
      </c>
      <c r="I7" s="24" t="s">
        <v>94</v>
      </c>
      <c r="J7" s="24" t="s">
        <v>95</v>
      </c>
      <c r="K7" s="24" t="s">
        <v>96</v>
      </c>
      <c r="L7" s="24" t="s">
        <v>97</v>
      </c>
      <c r="M7" s="24" t="s">
        <v>98</v>
      </c>
      <c r="N7" s="25" t="s">
        <v>99</v>
      </c>
      <c r="O7" s="25">
        <v>41.35</v>
      </c>
      <c r="P7" s="25">
        <v>98.55</v>
      </c>
      <c r="Q7" s="25">
        <v>3245</v>
      </c>
      <c r="R7" s="25">
        <v>5219</v>
      </c>
      <c r="S7" s="25">
        <v>590.74</v>
      </c>
      <c r="T7" s="25">
        <v>8.83</v>
      </c>
      <c r="U7" s="25">
        <v>5088</v>
      </c>
      <c r="V7" s="25">
        <v>106.38</v>
      </c>
      <c r="W7" s="25">
        <v>47.83</v>
      </c>
      <c r="X7" s="25" t="s">
        <v>99</v>
      </c>
      <c r="Y7" s="25">
        <v>64.790000000000006</v>
      </c>
      <c r="Z7" s="25">
        <v>45.62</v>
      </c>
      <c r="AA7" s="25">
        <v>45.96</v>
      </c>
      <c r="AB7" s="25">
        <v>87.28</v>
      </c>
      <c r="AC7" s="25" t="s">
        <v>99</v>
      </c>
      <c r="AD7" s="25">
        <v>103.81</v>
      </c>
      <c r="AE7" s="25">
        <v>104.35</v>
      </c>
      <c r="AF7" s="25">
        <v>105.34</v>
      </c>
      <c r="AG7" s="25">
        <v>105.77</v>
      </c>
      <c r="AH7" s="25">
        <v>111.39</v>
      </c>
      <c r="AI7" s="25" t="s">
        <v>99</v>
      </c>
      <c r="AJ7" s="25">
        <v>132.53</v>
      </c>
      <c r="AK7" s="25">
        <v>344.58</v>
      </c>
      <c r="AL7" s="25">
        <v>546.54</v>
      </c>
      <c r="AM7" s="25">
        <v>573.80999999999995</v>
      </c>
      <c r="AN7" s="25" t="s">
        <v>99</v>
      </c>
      <c r="AO7" s="25">
        <v>25.66</v>
      </c>
      <c r="AP7" s="25">
        <v>21.69</v>
      </c>
      <c r="AQ7" s="25">
        <v>24.04</v>
      </c>
      <c r="AR7" s="25">
        <v>28.03</v>
      </c>
      <c r="AS7" s="25">
        <v>1.3</v>
      </c>
      <c r="AT7" s="25" t="s">
        <v>99</v>
      </c>
      <c r="AU7" s="25">
        <v>61.81</v>
      </c>
      <c r="AV7" s="25">
        <v>74.790000000000006</v>
      </c>
      <c r="AW7" s="25">
        <v>40.799999999999997</v>
      </c>
      <c r="AX7" s="25">
        <v>45.77</v>
      </c>
      <c r="AY7" s="25" t="s">
        <v>99</v>
      </c>
      <c r="AZ7" s="25">
        <v>300.14</v>
      </c>
      <c r="BA7" s="25">
        <v>301.04000000000002</v>
      </c>
      <c r="BB7" s="25">
        <v>305.08</v>
      </c>
      <c r="BC7" s="25">
        <v>305.33999999999997</v>
      </c>
      <c r="BD7" s="25">
        <v>261.51</v>
      </c>
      <c r="BE7" s="25" t="s">
        <v>99</v>
      </c>
      <c r="BF7" s="25">
        <v>3914</v>
      </c>
      <c r="BG7" s="25">
        <v>3863.31</v>
      </c>
      <c r="BH7" s="25">
        <v>3771.1</v>
      </c>
      <c r="BI7" s="25">
        <v>3426.28</v>
      </c>
      <c r="BJ7" s="25" t="s">
        <v>99</v>
      </c>
      <c r="BK7" s="25">
        <v>566.65</v>
      </c>
      <c r="BL7" s="25">
        <v>551.62</v>
      </c>
      <c r="BM7" s="25">
        <v>585.59</v>
      </c>
      <c r="BN7" s="25">
        <v>561.34</v>
      </c>
      <c r="BO7" s="25">
        <v>265.16000000000003</v>
      </c>
      <c r="BP7" s="25" t="s">
        <v>99</v>
      </c>
      <c r="BQ7" s="25">
        <v>30.89</v>
      </c>
      <c r="BR7" s="25">
        <v>30.37</v>
      </c>
      <c r="BS7" s="25">
        <v>32.409999999999997</v>
      </c>
      <c r="BT7" s="25">
        <v>32.53</v>
      </c>
      <c r="BU7" s="25" t="s">
        <v>99</v>
      </c>
      <c r="BV7" s="25">
        <v>84.77</v>
      </c>
      <c r="BW7" s="25">
        <v>87.11</v>
      </c>
      <c r="BX7" s="25">
        <v>82.78</v>
      </c>
      <c r="BY7" s="25">
        <v>84.82</v>
      </c>
      <c r="BZ7" s="25">
        <v>102.35</v>
      </c>
      <c r="CA7" s="25" t="s">
        <v>99</v>
      </c>
      <c r="CB7" s="25">
        <v>605.71</v>
      </c>
      <c r="CC7" s="25">
        <v>615.25</v>
      </c>
      <c r="CD7" s="25">
        <v>580.95000000000005</v>
      </c>
      <c r="CE7" s="25">
        <v>581.85</v>
      </c>
      <c r="CF7" s="25" t="s">
        <v>99</v>
      </c>
      <c r="CG7" s="25">
        <v>227.27</v>
      </c>
      <c r="CH7" s="25">
        <v>223.98</v>
      </c>
      <c r="CI7" s="25">
        <v>225.09</v>
      </c>
      <c r="CJ7" s="25">
        <v>224.82</v>
      </c>
      <c r="CK7" s="25">
        <v>167.74</v>
      </c>
      <c r="CL7" s="25" t="s">
        <v>99</v>
      </c>
      <c r="CM7" s="25">
        <v>46.08</v>
      </c>
      <c r="CN7" s="25">
        <v>45.67</v>
      </c>
      <c r="CO7" s="25">
        <v>66.78</v>
      </c>
      <c r="CP7" s="25">
        <v>72.72</v>
      </c>
      <c r="CQ7" s="25" t="s">
        <v>99</v>
      </c>
      <c r="CR7" s="25">
        <v>50.29</v>
      </c>
      <c r="CS7" s="25">
        <v>49.64</v>
      </c>
      <c r="CT7" s="25">
        <v>49.38</v>
      </c>
      <c r="CU7" s="25">
        <v>50.09</v>
      </c>
      <c r="CV7" s="25">
        <v>60.29</v>
      </c>
      <c r="CW7" s="25" t="s">
        <v>99</v>
      </c>
      <c r="CX7" s="25">
        <v>95.75</v>
      </c>
      <c r="CY7" s="25">
        <v>93.9</v>
      </c>
      <c r="CZ7" s="25">
        <v>67.11</v>
      </c>
      <c r="DA7" s="25">
        <v>61.14</v>
      </c>
      <c r="DB7" s="25" t="s">
        <v>99</v>
      </c>
      <c r="DC7" s="25">
        <v>77.73</v>
      </c>
      <c r="DD7" s="25">
        <v>78.09</v>
      </c>
      <c r="DE7" s="25">
        <v>78.010000000000005</v>
      </c>
      <c r="DF7" s="25">
        <v>77.599999999999994</v>
      </c>
      <c r="DG7" s="25">
        <v>90.12</v>
      </c>
      <c r="DH7" s="25" t="s">
        <v>99</v>
      </c>
      <c r="DI7" s="25">
        <v>4.01</v>
      </c>
      <c r="DJ7" s="25">
        <v>7.8</v>
      </c>
      <c r="DK7" s="25">
        <v>11.34</v>
      </c>
      <c r="DL7" s="25">
        <v>14.84</v>
      </c>
      <c r="DM7" s="25" t="s">
        <v>99</v>
      </c>
      <c r="DN7" s="25">
        <v>45.85</v>
      </c>
      <c r="DO7" s="25">
        <v>47.31</v>
      </c>
      <c r="DP7" s="25">
        <v>47.5</v>
      </c>
      <c r="DQ7" s="25">
        <v>48.41</v>
      </c>
      <c r="DR7" s="25">
        <v>50.88</v>
      </c>
      <c r="DS7" s="25" t="s">
        <v>99</v>
      </c>
      <c r="DT7" s="25">
        <v>27.45</v>
      </c>
      <c r="DU7" s="25">
        <v>26.62</v>
      </c>
      <c r="DV7" s="25">
        <v>26.62</v>
      </c>
      <c r="DW7" s="25">
        <v>26.91</v>
      </c>
      <c r="DX7" s="25" t="s">
        <v>99</v>
      </c>
      <c r="DY7" s="25">
        <v>14.13</v>
      </c>
      <c r="DZ7" s="25">
        <v>16.77</v>
      </c>
      <c r="EA7" s="25">
        <v>17.399999999999999</v>
      </c>
      <c r="EB7" s="25">
        <v>18.64</v>
      </c>
      <c r="EC7" s="25">
        <v>22.3</v>
      </c>
      <c r="ED7" s="25" t="s">
        <v>99</v>
      </c>
      <c r="EE7" s="25">
        <v>0.44</v>
      </c>
      <c r="EF7" s="25">
        <v>0</v>
      </c>
      <c r="EG7" s="25">
        <v>0.53</v>
      </c>
      <c r="EH7" s="25">
        <v>0.02</v>
      </c>
      <c r="EI7" s="25" t="s">
        <v>99</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2023-01-18T07:30:35Z</cp:lastPrinted>
  <dcterms:created xsi:type="dcterms:W3CDTF">2022-12-01T00:52:46Z</dcterms:created>
  <dcterms:modified xsi:type="dcterms:W3CDTF">2023-01-24T00:34:53Z</dcterms:modified>
  <cp:category/>
</cp:coreProperties>
</file>