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28lgfs01\R04DATA\M_上下水道課\01_上水道\03_予算・決算\M010302_決算状況調査_(常)永\230126〆_経営比較分析表の分析等\02_（町→県）回答\"/>
    </mc:Choice>
  </mc:AlternateContent>
  <workbookProtection workbookAlgorithmName="SHA-512" workbookHashValue="esfxfFclUTc6qPuhZb/klb6nn4BxRyl7y1UL8qGOFKniKNB3s/ph48/L85MoF7Pawy9eCR6+Zszzj6GaPpy46A==" workbookSaltValue="XX8gfotxSIaqjXtUrksPc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<sst xmlns="http://schemas.openxmlformats.org/spreadsheetml/2006/main" count="231" uniqueCount="117">
  <si>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</si>
  <si>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</si>
  <si>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</si>
  <si>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</si>
  <si>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</si>
  <si>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</si>
  <si>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</si>
  <si>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</si>
  <si>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</si>
  <si>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</si>
  <si>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</si>
  <si>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</si>
  <si>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</si>
  <si>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</si>
  <si>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</si>
  <si>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</si>
  <si>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</si>
  <si>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</si>
  <si>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</si>
  <si>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</si>
  <si>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</si>
  <si>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</si>
  <si>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</si>
  <si>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</si>
  <si>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</si>
  <si>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</si>
  <si>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</si>
  <si>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</si>
  <si>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</si>
  <si>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</si>
  <si>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</si>
  <si>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</si>
  <si>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</si>
  <si>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</si>
  <si>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</si>
  <si>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</si>
  <si>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</si>
  <si>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</si>
  <si>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</si>
  <si>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</si>
  <si>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</si>
  <si>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</si>
  <si>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</si>
  <si>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</si>
  <si>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</si>
  <si>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</si>
  <si>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</si>
  <si>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</si>
  <si>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</si>
  <si>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</si>
  <si>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</si>
  <si>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</si>
  <si>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</si>
  <si>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</si>
  <si>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</si>
  <si>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</si>
  <si>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</si>
  <si>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</si>
  <si>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</si>
  <si>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</si>
  <si>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</si>
  <si>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</si>
  <si>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</si>
  <si>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</si>
  <si>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</si>
  <si>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</si>
  <si>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</si>
  <si>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</si>
  <si>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</si>
  <si>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</si>
  <si>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</si>
  <si>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</si>
  <si>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</si>
  <si>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</si>
  <si>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</si>
  <si>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</si>
  <si>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</si>
  <si>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</si>
  <si>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</si>
  <si>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</si>
  <si>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</si>
  <si>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</si>
  <si>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</si>
  <si>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</si>
  <si>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</si>
  <si>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</si>
  <si>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</si>
  <si>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</si>
  <si>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</si>
  <si>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</si>
  <si>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</si>
  <si>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</si>
  <si>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</si>
  <si>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</si>
  <si>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</si>
  <si>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</si>
  <si>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矢巾町</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</si>
  <si>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</si>
  <si>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</si>
  <si>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</si>
  <si>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</si>
  <si>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</si>
  <si>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</si>
  <si>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</si>
  <si>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</si>
  <si>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</si>
  <si>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</si>
  <si>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</si>
  <si>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</si>
  <si>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</si>
  <si>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</si>
  <si>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</si>
  <si>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</si>
  <si>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</si>
  <si>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経常収支比率は100％を超えているものの、累積欠損金が生じているなどきわめて厳しい経営状況である。農業集落排水使用者の減少は今後加速していくものと考えられ、大幅な増収策を講ずることが難しい。
　近年管渠に対する新規投資はほとんど行っていないため、企業債の償還は漸減することが見込まれているものの、当面の間企業債の償還金が高額に推移し、更にこれまで取得した資産の更新が経営を圧迫することは明白である。
　これらを抜本的に改革するため、令和２年度には矢次地区を、同４年度には下赤林地区を公共下水道事業へ接続し、処理場の更新費用を削減した。今後も公共下水道事業への接続を進め、持続可能な下水道事業を再構築していく必要がある。</t>
    <rPh sb="206" eb="209">
      <t>バッポンテキ</t>
    </rPh>
    <rPh sb="210" eb="212">
      <t>カイカク</t>
    </rPh>
    <rPh sb="242" eb="244">
      <t>コウキョウ</t>
    </rPh>
    <rPh sb="244" eb="247">
      <t>ゲスイドウ</t>
    </rPh>
    <rPh sb="247" eb="249">
      <t>ジギョウ</t>
    </rPh>
    <rPh sb="254" eb="257">
      <t>ショリジョウ</t>
    </rPh>
    <rPh sb="258" eb="260">
      <t>コウシン</t>
    </rPh>
    <rPh sb="260" eb="262">
      <t>ヒヨウ</t>
    </rPh>
    <rPh sb="263" eb="265">
      <t>サクゲン</t>
    </rPh>
    <rPh sb="268" eb="270">
      <t>コンゴ</t>
    </rPh>
    <rPh sb="271" eb="276">
      <t>コウキョウゲスイドウ</t>
    </rPh>
    <rPh sb="276" eb="278">
      <t>ジギョウ</t>
    </rPh>
    <rPh sb="280" eb="282">
      <t>セツゾク</t>
    </rPh>
    <rPh sb="283" eb="284">
      <t>スス</t>
    </rPh>
    <phoneticPr fontId="4"/>
  </si>
  <si>
    <t>　農業集落排水の供用開始は昭和57年であり、耐用年数を超えて使用している管渠はない。
　現在の経営状況では、管渠の更新や施設の災害対策などの避けられない投資であっても捻出することが難しく、経営戦略や最適整備構想の見直しなどを通じて、共同化等の抜本的な改革を検討する必要がある。</t>
    <rPh sb="99" eb="101">
      <t>サイテキ</t>
    </rPh>
    <rPh sb="101" eb="103">
      <t>セイビ</t>
    </rPh>
    <rPh sb="103" eb="105">
      <t>コウソウ</t>
    </rPh>
    <rPh sb="106" eb="108">
      <t>ミナオ</t>
    </rPh>
    <rPh sb="116" eb="118">
      <t>キョウドウ</t>
    </rPh>
    <rPh sb="125" eb="127">
      <t>カイカク</t>
    </rPh>
    <rPh sb="128" eb="130">
      <t>ケントウ</t>
    </rPh>
    <phoneticPr fontId="4"/>
  </si>
  <si>
    <t>　経常損益の割合を示す指標である経常収支比率は114.45％と前年度から悪化し、今後も悪化することが見込まれている。
　内部留保資金で補てんすることが出来ず、複数年にわたって累積した欠損金の営業収益に対する比率である累積欠損比率は130.98％と改善した。本来は0％が望ましい指標であることから、共同化等抜本的な改革を通じて経営の健全化を図っていく必要がある。
　支払能力を示す流動比率は△156.51％とこちらも平成26年度から8年連続マイナス値となっている。公共下水道事業と同一会計であるために支払いができている状況であるため、資本費平準化債等によって少しでも現預金が確保できるよう努める。
　水洗化率の向上のために企業債を財源とする工事を行ってきたため、企業債残高対事業規模比率は3782.79％と類似団体平均を大幅に上回り、事業規模に対して企業債が過大なものとなっている。
　使用料で回収すべき経費を使用料収入でどの程度賄えているかを表している経費回収率は83.42％と、昨年度に比べて改善したが、経費を８割程度しか賄えていない現状が浮き彫りとなっている。
　以上の結果から、経営は健全とはいえず、今後もますます厳しいものになると考えられる。</t>
    <rPh sb="123" eb="125">
      <t>カイゼン</t>
    </rPh>
    <rPh sb="148" eb="151">
      <t>キョウドウカ</t>
    </rPh>
    <rPh sb="278" eb="279">
      <t>スコ</t>
    </rPh>
    <rPh sb="282" eb="285">
      <t>ゲンヨキン</t>
    </rPh>
    <rPh sb="286" eb="288">
      <t>カクホ</t>
    </rPh>
    <rPh sb="293" eb="29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</si>
</sst>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303-4CF0-B17F-1278BCFCFDBA}"/>
            </c:ext>
          </c:extLst>
        </c:ser>
        <c:dLbls>
          <c:showLegendKey val="0"/>
          <c:showVal val="0"/>
          <c:showCatName val="0"/>
          <c:showSerName val="0"/>
          <c:showPercent val="0"/>
          <c:showBubbleSize val="0"/>
        </c:dLbls>
        <c:gapWidth val="150"/>
        <c:axId val="147193336"/>
        <c:axId val="143772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0.44</c:v>
                </c:pt>
                <c:pt idx="1">
                  <c:v>0.04</c:v>
                </c:pt>
                <c:pt idx="2">
                  <c:v>0.02</c:v>
                </c:pt>
                <c:pt idx="3">
                  <c:v>0.02</c:v>
                </c:pt>
                <c:pt idx="4">
                  <c:v>0.01</c:v>
                </c:pt>
              </c:numCache>
            </c:numRef>
          </c:val>
          <c:smooth val="0"/>
          <c:extLst xmlns:c16r2="http://schemas.microsoft.com/office/drawing/2015/06/chart">
            <c:ext xmlns:c16="http://schemas.microsoft.com/office/drawing/2014/chart" uri="{C3380CC4-5D6E-409C-BE32-E72D297353CC}">
              <c16:uniqueId val="{00000001-C303-4CF0-B17F-1278BCFCFDBA}"/>
            </c:ext>
          </c:extLst>
        </c:ser>
        <c:dLbls>
          <c:showLegendKey val="0"/>
          <c:showVal val="0"/>
          <c:showCatName val="0"/>
          <c:showSerName val="0"/>
          <c:showPercent val="0"/>
          <c:showBubbleSize val="0"/>
        </c:dLbls>
        <c:marker val="1"/>
        <c:smooth val="0"/>
        <c:axId val="147193336"/>
        <c:axId val="143772152"/>
      </c:lineChart>
      <c:dateAx>
        <c:axId val="147193336"/>
        <c:scaling>
          <c:orientation val="minMax"/>
        </c:scaling>
        <c:delete val="1"/>
        <c:axPos val="b"/>
        <c:numFmt formatCode="&quot;H&quot;yy" sourceLinked="1"/>
        <c:majorTickMark val="none"/>
        <c:minorTickMark val="none"/>
        <c:tickLblPos val="none"/>
        <c:crossAx val="143772152"/>
        <c:crosses val="autoZero"/>
        <c:auto val="1"/>
        <c:lblOffset val="100"/>
        <c:baseTimeUnit val="years"/>
      </c:dateAx>
      <c:valAx>
        <c:axId val="143772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9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64.510000000000005</c:v>
                </c:pt>
                <c:pt idx="1">
                  <c:v>59.14</c:v>
                </c:pt>
                <c:pt idx="2">
                  <c:v>52.17</c:v>
                </c:pt>
                <c:pt idx="3">
                  <c:v>51.05</c:v>
                </c:pt>
                <c:pt idx="4">
                  <c:v>49.78</c:v>
                </c:pt>
              </c:numCache>
            </c:numRef>
          </c:val>
          <c:extLst xmlns:c16r2="http://schemas.microsoft.com/office/drawing/2015/06/chart">
            <c:ext xmlns:c16="http://schemas.microsoft.com/office/drawing/2014/chart" uri="{C3380CC4-5D6E-409C-BE32-E72D297353CC}">
              <c16:uniqueId val="{00000000-033A-4B43-8078-0EF347562D0E}"/>
            </c:ext>
          </c:extLst>
        </c:ser>
        <c:dLbls>
          <c:showLegendKey val="0"/>
          <c:showVal val="0"/>
          <c:showCatName val="0"/>
          <c:showSerName val="0"/>
          <c:showPercent val="0"/>
          <c:showBubbleSize val="0"/>
        </c:dLbls>
        <c:gapWidth val="150"/>
        <c:axId val="499580464"/>
        <c:axId val="49957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56.01</c:v>
                </c:pt>
                <c:pt idx="1">
                  <c:v>56.72</c:v>
                </c:pt>
                <c:pt idx="2">
                  <c:v>54.06</c:v>
                </c:pt>
                <c:pt idx="3">
                  <c:v>55.26</c:v>
                </c:pt>
                <c:pt idx="4">
                  <c:v>54.54</c:v>
                </c:pt>
              </c:numCache>
            </c:numRef>
          </c:val>
          <c:smooth val="0"/>
          <c:extLst xmlns:c16r2="http://schemas.microsoft.com/office/drawing/2015/06/chart">
            <c:ext xmlns:c16="http://schemas.microsoft.com/office/drawing/2014/chart" uri="{C3380CC4-5D6E-409C-BE32-E72D297353CC}">
              <c16:uniqueId val="{00000001-033A-4B43-8078-0EF347562D0E}"/>
            </c:ext>
          </c:extLst>
        </c:ser>
        <c:dLbls>
          <c:showLegendKey val="0"/>
          <c:showVal val="0"/>
          <c:showCatName val="0"/>
          <c:showSerName val="0"/>
          <c:showPercent val="0"/>
          <c:showBubbleSize val="0"/>
        </c:dLbls>
        <c:marker val="1"/>
        <c:smooth val="0"/>
        <c:axId val="499580464"/>
        <c:axId val="499578896"/>
      </c:lineChart>
      <c:dateAx>
        <c:axId val="499580464"/>
        <c:scaling>
          <c:orientation val="minMax"/>
        </c:scaling>
        <c:delete val="1"/>
        <c:axPos val="b"/>
        <c:numFmt formatCode="&quot;H&quot;yy" sourceLinked="1"/>
        <c:majorTickMark val="none"/>
        <c:minorTickMark val="none"/>
        <c:tickLblPos val="none"/>
        <c:crossAx val="499578896"/>
        <c:crosses val="autoZero"/>
        <c:auto val="1"/>
        <c:lblOffset val="100"/>
        <c:baseTimeUnit val="years"/>
      </c:dateAx>
      <c:valAx>
        <c:axId val="49957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58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93.19</c:v>
                </c:pt>
                <c:pt idx="1">
                  <c:v>93.51</c:v>
                </c:pt>
                <c:pt idx="2">
                  <c:v>93.02</c:v>
                </c:pt>
                <c:pt idx="3">
                  <c:v>95.45</c:v>
                </c:pt>
                <c:pt idx="4">
                  <c:v>95.71</c:v>
                </c:pt>
              </c:numCache>
            </c:numRef>
          </c:val>
          <c:extLst xmlns:c16r2="http://schemas.microsoft.com/office/drawing/2015/06/chart">
            <c:ext xmlns:c16="http://schemas.microsoft.com/office/drawing/2014/chart" uri="{C3380CC4-5D6E-409C-BE32-E72D297353CC}">
              <c16:uniqueId val="{00000000-F98E-40AB-8E74-8825D1513A41}"/>
            </c:ext>
          </c:extLst>
        </c:ser>
        <c:dLbls>
          <c:showLegendKey val="0"/>
          <c:showVal val="0"/>
          <c:showCatName val="0"/>
          <c:showSerName val="0"/>
          <c:showPercent val="0"/>
          <c:showBubbleSize val="0"/>
        </c:dLbls>
        <c:gapWidth val="150"/>
        <c:axId val="499581248"/>
        <c:axId val="49958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89.77</c:v>
                </c:pt>
                <c:pt idx="1">
                  <c:v>90.04</c:v>
                </c:pt>
                <c:pt idx="2">
                  <c:v>90.11</c:v>
                </c:pt>
                <c:pt idx="3">
                  <c:v>90.52</c:v>
                </c:pt>
                <c:pt idx="4">
                  <c:v>90.3</c:v>
                </c:pt>
              </c:numCache>
            </c:numRef>
          </c:val>
          <c:smooth val="0"/>
          <c:extLst xmlns:c16r2="http://schemas.microsoft.com/office/drawing/2015/06/chart">
            <c:ext xmlns:c16="http://schemas.microsoft.com/office/drawing/2014/chart" uri="{C3380CC4-5D6E-409C-BE32-E72D297353CC}">
              <c16:uniqueId val="{00000001-F98E-40AB-8E74-8825D1513A41}"/>
            </c:ext>
          </c:extLst>
        </c:ser>
        <c:dLbls>
          <c:showLegendKey val="0"/>
          <c:showVal val="0"/>
          <c:showCatName val="0"/>
          <c:showSerName val="0"/>
          <c:showPercent val="0"/>
          <c:showBubbleSize val="0"/>
        </c:dLbls>
        <c:marker val="1"/>
        <c:smooth val="0"/>
        <c:axId val="499581248"/>
        <c:axId val="499583600"/>
      </c:lineChart>
      <c:dateAx>
        <c:axId val="499581248"/>
        <c:scaling>
          <c:orientation val="minMax"/>
        </c:scaling>
        <c:delete val="1"/>
        <c:axPos val="b"/>
        <c:numFmt formatCode="&quot;H&quot;yy" sourceLinked="1"/>
        <c:majorTickMark val="none"/>
        <c:minorTickMark val="none"/>
        <c:tickLblPos val="none"/>
        <c:crossAx val="499583600"/>
        <c:crosses val="autoZero"/>
        <c:auto val="1"/>
        <c:lblOffset val="100"/>
        <c:baseTimeUnit val="years"/>
      </c:dateAx>
      <c:valAx>
        <c:axId val="49958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58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93.67</c:v>
                </c:pt>
                <c:pt idx="1">
                  <c:v>94.8</c:v>
                </c:pt>
                <c:pt idx="2">
                  <c:v>132.53</c:v>
                </c:pt>
                <c:pt idx="3">
                  <c:v>121.68</c:v>
                </c:pt>
                <c:pt idx="4">
                  <c:v>114.45</c:v>
                </c:pt>
              </c:numCache>
            </c:numRef>
          </c:val>
          <c:extLst xmlns:c16r2="http://schemas.microsoft.com/office/drawing/2015/06/chart">
            <c:ext xmlns:c16="http://schemas.microsoft.com/office/drawing/2014/chart" uri="{C3380CC4-5D6E-409C-BE32-E72D297353CC}">
              <c16:uniqueId val="{00000000-B6D9-435C-81EA-45923EF2F6F7}"/>
            </c:ext>
          </c:extLst>
        </c:ser>
        <c:dLbls>
          <c:showLegendKey val="0"/>
          <c:showVal val="0"/>
          <c:showCatName val="0"/>
          <c:showSerName val="0"/>
          <c:showPercent val="0"/>
          <c:showBubbleSize val="0"/>
        </c:dLbls>
        <c:gapWidth val="150"/>
        <c:axId val="356811552"/>
        <c:axId val="35681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100.99</c:v>
                </c:pt>
                <c:pt idx="1">
                  <c:v>101.27</c:v>
                </c:pt>
                <c:pt idx="2">
                  <c:v>101.91</c:v>
                </c:pt>
                <c:pt idx="3">
                  <c:v>103.09</c:v>
                </c:pt>
                <c:pt idx="4">
                  <c:v>102.11</c:v>
                </c:pt>
              </c:numCache>
            </c:numRef>
          </c:val>
          <c:smooth val="0"/>
          <c:extLst xmlns:c16r2="http://schemas.microsoft.com/office/drawing/2015/06/chart">
            <c:ext xmlns:c16="http://schemas.microsoft.com/office/drawing/2014/chart" uri="{C3380CC4-5D6E-409C-BE32-E72D297353CC}">
              <c16:uniqueId val="{00000001-B6D9-435C-81EA-45923EF2F6F7}"/>
            </c:ext>
          </c:extLst>
        </c:ser>
        <c:dLbls>
          <c:showLegendKey val="0"/>
          <c:showVal val="0"/>
          <c:showCatName val="0"/>
          <c:showSerName val="0"/>
          <c:showPercent val="0"/>
          <c:showBubbleSize val="0"/>
        </c:dLbls>
        <c:marker val="1"/>
        <c:smooth val="0"/>
        <c:axId val="356811552"/>
        <c:axId val="356813120"/>
      </c:lineChart>
      <c:dateAx>
        <c:axId val="356811552"/>
        <c:scaling>
          <c:orientation val="minMax"/>
        </c:scaling>
        <c:delete val="1"/>
        <c:axPos val="b"/>
        <c:numFmt formatCode="&quot;H&quot;yy" sourceLinked="1"/>
        <c:majorTickMark val="none"/>
        <c:minorTickMark val="none"/>
        <c:tickLblPos val="none"/>
        <c:crossAx val="356813120"/>
        <c:crosses val="autoZero"/>
        <c:auto val="1"/>
        <c:lblOffset val="100"/>
        <c:baseTimeUnit val="years"/>
      </c:dateAx>
      <c:valAx>
        <c:axId val="35681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81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15.49</c:v>
                </c:pt>
                <c:pt idx="1">
                  <c:v>18.03</c:v>
                </c:pt>
                <c:pt idx="2">
                  <c:v>20.72</c:v>
                </c:pt>
                <c:pt idx="3">
                  <c:v>23.12</c:v>
                </c:pt>
                <c:pt idx="4">
                  <c:v>25.79</c:v>
                </c:pt>
              </c:numCache>
            </c:numRef>
          </c:val>
          <c:extLst xmlns:c16r2="http://schemas.microsoft.com/office/drawing/2015/06/chart">
            <c:ext xmlns:c16="http://schemas.microsoft.com/office/drawing/2014/chart" uri="{C3380CC4-5D6E-409C-BE32-E72D297353CC}">
              <c16:uniqueId val="{00000000-6DAC-47B1-9EA1-BDC9BABC5E2C}"/>
            </c:ext>
          </c:extLst>
        </c:ser>
        <c:dLbls>
          <c:showLegendKey val="0"/>
          <c:showVal val="0"/>
          <c:showCatName val="0"/>
          <c:showSerName val="0"/>
          <c:showPercent val="0"/>
          <c:showBubbleSize val="0"/>
        </c:dLbls>
        <c:gapWidth val="150"/>
        <c:axId val="502102464"/>
        <c:axId val="50210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22.69</c:v>
                </c:pt>
                <c:pt idx="1">
                  <c:v>24.32</c:v>
                </c:pt>
                <c:pt idx="2">
                  <c:v>28.19</c:v>
                </c:pt>
                <c:pt idx="3">
                  <c:v>24.8</c:v>
                </c:pt>
                <c:pt idx="4">
                  <c:v>28.12</c:v>
                </c:pt>
              </c:numCache>
            </c:numRef>
          </c:val>
          <c:smooth val="0"/>
          <c:extLst xmlns:c16r2="http://schemas.microsoft.com/office/drawing/2015/06/chart">
            <c:ext xmlns:c16="http://schemas.microsoft.com/office/drawing/2014/chart" uri="{C3380CC4-5D6E-409C-BE32-E72D297353CC}">
              <c16:uniqueId val="{00000001-6DAC-47B1-9EA1-BDC9BABC5E2C}"/>
            </c:ext>
          </c:extLst>
        </c:ser>
        <c:dLbls>
          <c:showLegendKey val="0"/>
          <c:showVal val="0"/>
          <c:showCatName val="0"/>
          <c:showSerName val="0"/>
          <c:showPercent val="0"/>
          <c:showBubbleSize val="0"/>
        </c:dLbls>
        <c:marker val="1"/>
        <c:smooth val="0"/>
        <c:axId val="502102464"/>
        <c:axId val="502100112"/>
      </c:lineChart>
      <c:dateAx>
        <c:axId val="502102464"/>
        <c:scaling>
          <c:orientation val="minMax"/>
        </c:scaling>
        <c:delete val="1"/>
        <c:axPos val="b"/>
        <c:numFmt formatCode="&quot;H&quot;yy" sourceLinked="1"/>
        <c:majorTickMark val="none"/>
        <c:minorTickMark val="none"/>
        <c:tickLblPos val="none"/>
        <c:crossAx val="502100112"/>
        <c:crosses val="autoZero"/>
        <c:auto val="1"/>
        <c:lblOffset val="100"/>
        <c:baseTimeUnit val="years"/>
      </c:dateAx>
      <c:valAx>
        <c:axId val="50210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10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E82-40B4-8518-1ADB9685EB10}"/>
            </c:ext>
          </c:extLst>
        </c:ser>
        <c:dLbls>
          <c:showLegendKey val="0"/>
          <c:showVal val="0"/>
          <c:showCatName val="0"/>
          <c:showSerName val="0"/>
          <c:showPercent val="0"/>
          <c:showBubbleSize val="0"/>
        </c:dLbls>
        <c:gapWidth val="150"/>
        <c:axId val="502096976"/>
        <c:axId val="502101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E82-40B4-8518-1ADB9685EB10}"/>
            </c:ext>
          </c:extLst>
        </c:ser>
        <c:dLbls>
          <c:showLegendKey val="0"/>
          <c:showVal val="0"/>
          <c:showCatName val="0"/>
          <c:showSerName val="0"/>
          <c:showPercent val="0"/>
          <c:showBubbleSize val="0"/>
        </c:dLbls>
        <c:marker val="1"/>
        <c:smooth val="0"/>
        <c:axId val="502096976"/>
        <c:axId val="502101288"/>
      </c:lineChart>
      <c:dateAx>
        <c:axId val="502096976"/>
        <c:scaling>
          <c:orientation val="minMax"/>
        </c:scaling>
        <c:delete val="1"/>
        <c:axPos val="b"/>
        <c:numFmt formatCode="&quot;H&quot;yy" sourceLinked="1"/>
        <c:majorTickMark val="none"/>
        <c:minorTickMark val="none"/>
        <c:tickLblPos val="none"/>
        <c:crossAx val="502101288"/>
        <c:crosses val="autoZero"/>
        <c:auto val="1"/>
        <c:lblOffset val="100"/>
        <c:baseTimeUnit val="years"/>
      </c:dateAx>
      <c:valAx>
        <c:axId val="50210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09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325.77</c:v>
                </c:pt>
                <c:pt idx="1">
                  <c:v>361.33</c:v>
                </c:pt>
                <c:pt idx="2">
                  <c:v>173.32</c:v>
                </c:pt>
                <c:pt idx="3">
                  <c:v>212.85</c:v>
                </c:pt>
                <c:pt idx="4">
                  <c:v>130.97999999999999</c:v>
                </c:pt>
              </c:numCache>
            </c:numRef>
          </c:val>
          <c:extLst xmlns:c16r2="http://schemas.microsoft.com/office/drawing/2015/06/chart">
            <c:ext xmlns:c16="http://schemas.microsoft.com/office/drawing/2014/chart" uri="{C3380CC4-5D6E-409C-BE32-E72D297353CC}">
              <c16:uniqueId val="{00000000-BD86-484A-A09D-21B9776CFA49}"/>
            </c:ext>
          </c:extLst>
        </c:ser>
        <c:dLbls>
          <c:showLegendKey val="0"/>
          <c:showVal val="0"/>
          <c:showCatName val="0"/>
          <c:showSerName val="0"/>
          <c:showPercent val="0"/>
          <c:showBubbleSize val="0"/>
        </c:dLbls>
        <c:gapWidth val="150"/>
        <c:axId val="502102856"/>
        <c:axId val="502102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149.02000000000001</c:v>
                </c:pt>
                <c:pt idx="1">
                  <c:v>137.09</c:v>
                </c:pt>
                <c:pt idx="2">
                  <c:v>127.98</c:v>
                </c:pt>
                <c:pt idx="3">
                  <c:v>101.24</c:v>
                </c:pt>
                <c:pt idx="4">
                  <c:v>124.9</c:v>
                </c:pt>
              </c:numCache>
            </c:numRef>
          </c:val>
          <c:smooth val="0"/>
          <c:extLst xmlns:c16r2="http://schemas.microsoft.com/office/drawing/2015/06/chart">
            <c:ext xmlns:c16="http://schemas.microsoft.com/office/drawing/2014/chart" uri="{C3380CC4-5D6E-409C-BE32-E72D297353CC}">
              <c16:uniqueId val="{00000001-BD86-484A-A09D-21B9776CFA49}"/>
            </c:ext>
          </c:extLst>
        </c:ser>
        <c:dLbls>
          <c:showLegendKey val="0"/>
          <c:showVal val="0"/>
          <c:showCatName val="0"/>
          <c:showSerName val="0"/>
          <c:showPercent val="0"/>
          <c:showBubbleSize val="0"/>
        </c:dLbls>
        <c:marker val="1"/>
        <c:smooth val="0"/>
        <c:axId val="502102856"/>
        <c:axId val="502102072"/>
      </c:lineChart>
      <c:dateAx>
        <c:axId val="502102856"/>
        <c:scaling>
          <c:orientation val="minMax"/>
        </c:scaling>
        <c:delete val="1"/>
        <c:axPos val="b"/>
        <c:numFmt formatCode="&quot;H&quot;yy" sourceLinked="1"/>
        <c:majorTickMark val="none"/>
        <c:minorTickMark val="none"/>
        <c:tickLblPos val="none"/>
        <c:crossAx val="502102072"/>
        <c:crosses val="autoZero"/>
        <c:auto val="1"/>
        <c:lblOffset val="100"/>
        <c:baseTimeUnit val="years"/>
      </c:dateAx>
      <c:valAx>
        <c:axId val="50210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102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-79.239999999999995</c:v>
                </c:pt>
                <c:pt idx="1">
                  <c:v>-117.44</c:v>
                </c:pt>
                <c:pt idx="2">
                  <c:v>-84.16</c:v>
                </c:pt>
                <c:pt idx="3">
                  <c:v>-117.13</c:v>
                </c:pt>
                <c:pt idx="4">
                  <c:v>-156.51</c:v>
                </c:pt>
              </c:numCache>
            </c:numRef>
          </c:val>
          <c:extLst xmlns:c16r2="http://schemas.microsoft.com/office/drawing/2015/06/chart">
            <c:ext xmlns:c16="http://schemas.microsoft.com/office/drawing/2014/chart" uri="{C3380CC4-5D6E-409C-BE32-E72D297353CC}">
              <c16:uniqueId val="{00000000-53D9-4C26-952D-AFDE02A15D5E}"/>
            </c:ext>
          </c:extLst>
        </c:ser>
        <c:dLbls>
          <c:showLegendKey val="0"/>
          <c:showVal val="0"/>
          <c:showCatName val="0"/>
          <c:showSerName val="0"/>
          <c:showPercent val="0"/>
          <c:showBubbleSize val="0"/>
        </c:dLbls>
        <c:gapWidth val="150"/>
        <c:axId val="502100504"/>
        <c:axId val="502096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38.119999999999997</c:v>
                </c:pt>
                <c:pt idx="1">
                  <c:v>43.5</c:v>
                </c:pt>
                <c:pt idx="2">
                  <c:v>44.14</c:v>
                </c:pt>
                <c:pt idx="3">
                  <c:v>37.24</c:v>
                </c:pt>
                <c:pt idx="4">
                  <c:v>33.58</c:v>
                </c:pt>
              </c:numCache>
            </c:numRef>
          </c:val>
          <c:smooth val="0"/>
          <c:extLst xmlns:c16r2="http://schemas.microsoft.com/office/drawing/2015/06/chart">
            <c:ext xmlns:c16="http://schemas.microsoft.com/office/drawing/2014/chart" uri="{C3380CC4-5D6E-409C-BE32-E72D297353CC}">
              <c16:uniqueId val="{00000001-53D9-4C26-952D-AFDE02A15D5E}"/>
            </c:ext>
          </c:extLst>
        </c:ser>
        <c:dLbls>
          <c:showLegendKey val="0"/>
          <c:showVal val="0"/>
          <c:showCatName val="0"/>
          <c:showSerName val="0"/>
          <c:showPercent val="0"/>
          <c:showBubbleSize val="0"/>
        </c:dLbls>
        <c:marker val="1"/>
        <c:smooth val="0"/>
        <c:axId val="502100504"/>
        <c:axId val="502096584"/>
      </c:lineChart>
      <c:dateAx>
        <c:axId val="502100504"/>
        <c:scaling>
          <c:orientation val="minMax"/>
        </c:scaling>
        <c:delete val="1"/>
        <c:axPos val="b"/>
        <c:numFmt formatCode="&quot;H&quot;yy" sourceLinked="1"/>
        <c:majorTickMark val="none"/>
        <c:minorTickMark val="none"/>
        <c:tickLblPos val="none"/>
        <c:crossAx val="502096584"/>
        <c:crosses val="autoZero"/>
        <c:auto val="1"/>
        <c:lblOffset val="100"/>
        <c:baseTimeUnit val="years"/>
      </c:dateAx>
      <c:valAx>
        <c:axId val="50209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10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4539.03</c:v>
                </c:pt>
                <c:pt idx="1">
                  <c:v>4301.16</c:v>
                </c:pt>
                <c:pt idx="2">
                  <c:v>3984.9</c:v>
                </c:pt>
                <c:pt idx="3">
                  <c:v>3987.69</c:v>
                </c:pt>
                <c:pt idx="4">
                  <c:v>3782.79</c:v>
                </c:pt>
              </c:numCache>
            </c:numRef>
          </c:val>
          <c:extLst xmlns:c16r2="http://schemas.microsoft.com/office/drawing/2015/06/chart">
            <c:ext xmlns:c16="http://schemas.microsoft.com/office/drawing/2014/chart" uri="{C3380CC4-5D6E-409C-BE32-E72D297353CC}">
              <c16:uniqueId val="{00000000-C29D-487F-99E7-2971E59F7B0E}"/>
            </c:ext>
          </c:extLst>
        </c:ser>
        <c:dLbls>
          <c:showLegendKey val="0"/>
          <c:showVal val="0"/>
          <c:showCatName val="0"/>
          <c:showSerName val="0"/>
          <c:showPercent val="0"/>
          <c:showBubbleSize val="0"/>
        </c:dLbls>
        <c:gapWidth val="150"/>
        <c:axId val="502099328"/>
        <c:axId val="502099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684.74</c:v>
                </c:pt>
                <c:pt idx="1">
                  <c:v>654.91999999999996</c:v>
                </c:pt>
                <c:pt idx="2">
                  <c:v>654.71</c:v>
                </c:pt>
                <c:pt idx="3">
                  <c:v>783.8</c:v>
                </c:pt>
                <c:pt idx="4">
                  <c:v>778.81</c:v>
                </c:pt>
              </c:numCache>
            </c:numRef>
          </c:val>
          <c:smooth val="0"/>
          <c:extLst xmlns:c16r2="http://schemas.microsoft.com/office/drawing/2015/06/chart">
            <c:ext xmlns:c16="http://schemas.microsoft.com/office/drawing/2014/chart" uri="{C3380CC4-5D6E-409C-BE32-E72D297353CC}">
              <c16:uniqueId val="{00000001-C29D-487F-99E7-2971E59F7B0E}"/>
            </c:ext>
          </c:extLst>
        </c:ser>
        <c:dLbls>
          <c:showLegendKey val="0"/>
          <c:showVal val="0"/>
          <c:showCatName val="0"/>
          <c:showSerName val="0"/>
          <c:showPercent val="0"/>
          <c:showBubbleSize val="0"/>
        </c:dLbls>
        <c:marker val="1"/>
        <c:smooth val="0"/>
        <c:axId val="502099328"/>
        <c:axId val="502099720"/>
      </c:lineChart>
      <c:dateAx>
        <c:axId val="502099328"/>
        <c:scaling>
          <c:orientation val="minMax"/>
        </c:scaling>
        <c:delete val="1"/>
        <c:axPos val="b"/>
        <c:numFmt formatCode="&quot;H&quot;yy" sourceLinked="1"/>
        <c:majorTickMark val="none"/>
        <c:minorTickMark val="none"/>
        <c:tickLblPos val="none"/>
        <c:crossAx val="502099720"/>
        <c:crosses val="autoZero"/>
        <c:auto val="1"/>
        <c:lblOffset val="100"/>
        <c:baseTimeUnit val="years"/>
      </c:dateAx>
      <c:valAx>
        <c:axId val="502099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09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97.31</c:v>
                </c:pt>
                <c:pt idx="1">
                  <c:v>70.760000000000005</c:v>
                </c:pt>
                <c:pt idx="2">
                  <c:v>68.540000000000006</c:v>
                </c:pt>
                <c:pt idx="3">
                  <c:v>77.41</c:v>
                </c:pt>
                <c:pt idx="4">
                  <c:v>83.42</c:v>
                </c:pt>
              </c:numCache>
            </c:numRef>
          </c:val>
          <c:extLst xmlns:c16r2="http://schemas.microsoft.com/office/drawing/2015/06/chart">
            <c:ext xmlns:c16="http://schemas.microsoft.com/office/drawing/2014/chart" uri="{C3380CC4-5D6E-409C-BE32-E72D297353CC}">
              <c16:uniqueId val="{00000000-752B-48A9-A8FF-82EB2D26E1DB}"/>
            </c:ext>
          </c:extLst>
        </c:ser>
        <c:dLbls>
          <c:showLegendKey val="0"/>
          <c:showVal val="0"/>
          <c:showCatName val="0"/>
          <c:showSerName val="0"/>
          <c:showPercent val="0"/>
          <c:showBubbleSize val="0"/>
        </c:dLbls>
        <c:gapWidth val="150"/>
        <c:axId val="499581640"/>
        <c:axId val="499584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65.33</c:v>
                </c:pt>
                <c:pt idx="1">
                  <c:v>65.39</c:v>
                </c:pt>
                <c:pt idx="2">
                  <c:v>65.37</c:v>
                </c:pt>
                <c:pt idx="3">
                  <c:v>68.11</c:v>
                </c:pt>
                <c:pt idx="4">
                  <c:v>67.23</c:v>
                </c:pt>
              </c:numCache>
            </c:numRef>
          </c:val>
          <c:smooth val="0"/>
          <c:extLst xmlns:c16r2="http://schemas.microsoft.com/office/drawing/2015/06/chart">
            <c:ext xmlns:c16="http://schemas.microsoft.com/office/drawing/2014/chart" uri="{C3380CC4-5D6E-409C-BE32-E72D297353CC}">
              <c16:uniqueId val="{00000001-752B-48A9-A8FF-82EB2D26E1DB}"/>
            </c:ext>
          </c:extLst>
        </c:ser>
        <c:dLbls>
          <c:showLegendKey val="0"/>
          <c:showVal val="0"/>
          <c:showCatName val="0"/>
          <c:showSerName val="0"/>
          <c:showPercent val="0"/>
          <c:showBubbleSize val="0"/>
        </c:dLbls>
        <c:marker val="1"/>
        <c:smooth val="0"/>
        <c:axId val="499581640"/>
        <c:axId val="499584776"/>
      </c:lineChart>
      <c:dateAx>
        <c:axId val="499581640"/>
        <c:scaling>
          <c:orientation val="minMax"/>
        </c:scaling>
        <c:delete val="1"/>
        <c:axPos val="b"/>
        <c:numFmt formatCode="&quot;H&quot;yy" sourceLinked="1"/>
        <c:majorTickMark val="none"/>
        <c:minorTickMark val="none"/>
        <c:tickLblPos val="none"/>
        <c:crossAx val="499584776"/>
        <c:crosses val="autoZero"/>
        <c:auto val="1"/>
        <c:lblOffset val="100"/>
        <c:baseTimeUnit val="years"/>
      </c:dateAx>
      <c:valAx>
        <c:axId val="49958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58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161.43</c:v>
                </c:pt>
                <c:pt idx="1">
                  <c:v>221.74</c:v>
                </c:pt>
                <c:pt idx="2">
                  <c:v>228.76</c:v>
                </c:pt>
                <c:pt idx="3">
                  <c:v>205.75</c:v>
                </c:pt>
                <c:pt idx="4">
                  <c:v>189.13</c:v>
                </c:pt>
              </c:numCache>
            </c:numRef>
          </c:val>
          <c:extLst xmlns:c16r2="http://schemas.microsoft.com/office/drawing/2015/06/chart">
            <c:ext xmlns:c16="http://schemas.microsoft.com/office/drawing/2014/chart" uri="{C3380CC4-5D6E-409C-BE32-E72D297353CC}">
              <c16:uniqueId val="{00000000-3448-42C1-B9C6-0D3C06A7DCF3}"/>
            </c:ext>
          </c:extLst>
        </c:ser>
        <c:dLbls>
          <c:showLegendKey val="0"/>
          <c:showVal val="0"/>
          <c:showCatName val="0"/>
          <c:showSerName val="0"/>
          <c:showPercent val="0"/>
          <c:showBubbleSize val="0"/>
        </c:dLbls>
        <c:gapWidth val="150"/>
        <c:axId val="499585168"/>
        <c:axId val="49958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227.43</c:v>
                </c:pt>
                <c:pt idx="1">
                  <c:v>230.88</c:v>
                </c:pt>
                <c:pt idx="2">
                  <c:v>228.99</c:v>
                </c:pt>
                <c:pt idx="3">
                  <c:v>222.41</c:v>
                </c:pt>
                <c:pt idx="4">
                  <c:v>228.21</c:v>
                </c:pt>
              </c:numCache>
            </c:numRef>
          </c:val>
          <c:smooth val="0"/>
          <c:extLst xmlns:c16r2="http://schemas.microsoft.com/office/drawing/2015/06/chart">
            <c:ext xmlns:c16="http://schemas.microsoft.com/office/drawing/2014/chart" uri="{C3380CC4-5D6E-409C-BE32-E72D297353CC}">
              <c16:uniqueId val="{00000001-3448-42C1-B9C6-0D3C06A7DCF3}"/>
            </c:ext>
          </c:extLst>
        </c:ser>
        <c:dLbls>
          <c:showLegendKey val="0"/>
          <c:showVal val="0"/>
          <c:showCatName val="0"/>
          <c:showSerName val="0"/>
          <c:showPercent val="0"/>
          <c:showBubbleSize val="0"/>
        </c:dLbls>
        <c:marker val="1"/>
        <c:smooth val="0"/>
        <c:axId val="499585168"/>
        <c:axId val="499582032"/>
      </c:lineChart>
      <c:dateAx>
        <c:axId val="499585168"/>
        <c:scaling>
          <c:orientation val="minMax"/>
        </c:scaling>
        <c:delete val="1"/>
        <c:axPos val="b"/>
        <c:numFmt formatCode="&quot;H&quot;yy" sourceLinked="1"/>
        <c:majorTickMark val="none"/>
        <c:minorTickMark val="none"/>
        <c:tickLblPos val="none"/>
        <c:crossAx val="499582032"/>
        <c:crosses val="autoZero"/>
        <c:auto val="1"/>
        <c:lblOffset val="100"/>
        <c:baseTimeUnit val="years"/>
      </c:dateAx>
      <c:valAx>
        <c:axId val="49958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58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矢巾町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26940</v>
      </c>
      <c r="AM8" s="42"/>
      <c r="AN8" s="42"/>
      <c r="AO8" s="42"/>
      <c r="AP8" s="42"/>
      <c r="AQ8" s="42"/>
      <c r="AR8" s="42"/>
      <c r="AS8" s="42"/>
      <c r="AT8" s="35">
        <f>データ!T6</f>
        <v>67.319999999999993</v>
      </c>
      <c r="AU8" s="35"/>
      <c r="AV8" s="35"/>
      <c r="AW8" s="35"/>
      <c r="AX8" s="35"/>
      <c r="AY8" s="35"/>
      <c r="AZ8" s="35"/>
      <c r="BA8" s="35"/>
      <c r="BB8" s="35">
        <f>データ!U6</f>
        <v>400.18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60.28</v>
      </c>
      <c r="J10" s="35"/>
      <c r="K10" s="35"/>
      <c r="L10" s="35"/>
      <c r="M10" s="35"/>
      <c r="N10" s="35"/>
      <c r="O10" s="35"/>
      <c r="P10" s="35">
        <f>データ!P6</f>
        <v>15.27</v>
      </c>
      <c r="Q10" s="35"/>
      <c r="R10" s="35"/>
      <c r="S10" s="35"/>
      <c r="T10" s="35"/>
      <c r="U10" s="35"/>
      <c r="V10" s="35"/>
      <c r="W10" s="35">
        <f>データ!Q6</f>
        <v>84.86</v>
      </c>
      <c r="X10" s="35"/>
      <c r="Y10" s="35"/>
      <c r="Z10" s="35"/>
      <c r="AA10" s="35"/>
      <c r="AB10" s="35"/>
      <c r="AC10" s="35"/>
      <c r="AD10" s="42">
        <f>データ!R6</f>
        <v>3162</v>
      </c>
      <c r="AE10" s="42"/>
      <c r="AF10" s="42"/>
      <c r="AG10" s="42"/>
      <c r="AH10" s="42"/>
      <c r="AI10" s="42"/>
      <c r="AJ10" s="42"/>
      <c r="AK10" s="2"/>
      <c r="AL10" s="42">
        <f>データ!V6</f>
        <v>4076</v>
      </c>
      <c r="AM10" s="42"/>
      <c r="AN10" s="42"/>
      <c r="AO10" s="42"/>
      <c r="AP10" s="42"/>
      <c r="AQ10" s="42"/>
      <c r="AR10" s="42"/>
      <c r="AS10" s="42"/>
      <c r="AT10" s="35">
        <f>データ!W6</f>
        <v>18.940000000000001</v>
      </c>
      <c r="AU10" s="35"/>
      <c r="AV10" s="35"/>
      <c r="AW10" s="35"/>
      <c r="AX10" s="35"/>
      <c r="AY10" s="35"/>
      <c r="AZ10" s="35"/>
      <c r="BA10" s="35"/>
      <c r="BB10" s="35">
        <f>データ!X6</f>
        <v>215.21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1bokF+ozW7/Mz5FGcWIawCsnyBUQXjdRCsAUQHRctKXVTZbeurWanJAgNr5+PKDRFmATz79+6VkoxEL1cmJ5Uw==" saltValue="s+3mYcWQDEwBpTlMyDrub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33227</v>
      </c>
      <c r="D6" s="19">
        <f t="shared" si="3"/>
        <v>46</v>
      </c>
      <c r="E6" s="19">
        <f t="shared" si="3"/>
        <v>17</v>
      </c>
      <c r="F6" s="19">
        <f t="shared" si="3"/>
        <v>5</v>
      </c>
      <c r="G6" s="19">
        <f t="shared" si="3"/>
        <v>0</v>
      </c>
      <c r="H6" s="19" t="str">
        <f t="shared" si="3"/>
        <v>岩手県　矢巾町</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60.28</v>
      </c>
      <c r="P6" s="20">
        <f t="shared" si="3"/>
        <v>15.27</v>
      </c>
      <c r="Q6" s="20">
        <f t="shared" si="3"/>
        <v>84.86</v>
      </c>
      <c r="R6" s="20">
        <f t="shared" si="3"/>
        <v>3162</v>
      </c>
      <c r="S6" s="20">
        <f t="shared" si="3"/>
        <v>26940</v>
      </c>
      <c r="T6" s="20">
        <f t="shared" si="3"/>
        <v>67.319999999999993</v>
      </c>
      <c r="U6" s="20">
        <f t="shared" si="3"/>
        <v>400.18</v>
      </c>
      <c r="V6" s="20">
        <f t="shared" si="3"/>
        <v>4076</v>
      </c>
      <c r="W6" s="20">
        <f t="shared" si="3"/>
        <v>18.940000000000001</v>
      </c>
      <c r="X6" s="20">
        <f t="shared" si="3"/>
        <v>215.21</v>
      </c>
      <c r="Y6" s="21">
        <f>IF(Y7="",NA(),Y7)</f>
        <v>93.67</v>
      </c>
      <c r="Z6" s="21">
        <f t="shared" ref="Z6:AH6" si="4">IF(Z7="",NA(),Z7)</f>
        <v>94.8</v>
      </c>
      <c r="AA6" s="21">
        <f t="shared" si="4"/>
        <v>132.53</v>
      </c>
      <c r="AB6" s="21">
        <f t="shared" si="4"/>
        <v>121.68</v>
      </c>
      <c r="AC6" s="21">
        <f t="shared" si="4"/>
        <v>114.45</v>
      </c>
      <c r="AD6" s="21">
        <f t="shared" si="4"/>
        <v>100.99</v>
      </c>
      <c r="AE6" s="21">
        <f t="shared" si="4"/>
        <v>101.27</v>
      </c>
      <c r="AF6" s="21">
        <f t="shared" si="4"/>
        <v>101.91</v>
      </c>
      <c r="AG6" s="21">
        <f t="shared" si="4"/>
        <v>103.09</v>
      </c>
      <c r="AH6" s="21">
        <f t="shared" si="4"/>
        <v>102.11</v>
      </c>
      <c r="AI6" s="20" t="str">
        <f>IF(AI7="","",IF(AI7="-","【-】","【"&amp;SUBSTITUTE(TEXT(AI7,"#,##0.00"),"-","△")&amp;"】"))</f>
        <v>【104.16】</v>
      </c>
      <c r="AJ6" s="21">
        <f>IF(AJ7="",NA(),AJ7)</f>
        <v>325.77</v>
      </c>
      <c r="AK6" s="21">
        <f t="shared" ref="AK6:AS6" si="5">IF(AK7="",NA(),AK7)</f>
        <v>361.33</v>
      </c>
      <c r="AL6" s="21">
        <f t="shared" si="5"/>
        <v>173.32</v>
      </c>
      <c r="AM6" s="21">
        <f t="shared" si="5"/>
        <v>212.85</v>
      </c>
      <c r="AN6" s="21">
        <f t="shared" si="5"/>
        <v>130.97999999999999</v>
      </c>
      <c r="AO6" s="21">
        <f t="shared" si="5"/>
        <v>149.02000000000001</v>
      </c>
      <c r="AP6" s="21">
        <f t="shared" si="5"/>
        <v>137.09</v>
      </c>
      <c r="AQ6" s="21">
        <f t="shared" si="5"/>
        <v>127.98</v>
      </c>
      <c r="AR6" s="21">
        <f t="shared" si="5"/>
        <v>101.24</v>
      </c>
      <c r="AS6" s="21">
        <f t="shared" si="5"/>
        <v>124.9</v>
      </c>
      <c r="AT6" s="20" t="str">
        <f>IF(AT7="","",IF(AT7="-","【-】","【"&amp;SUBSTITUTE(TEXT(AT7,"#,##0.00"),"-","△")&amp;"】"))</f>
        <v>【128.23】</v>
      </c>
      <c r="AU6" s="21">
        <f>IF(AU7="",NA(),AU7)</f>
        <v>-79.239999999999995</v>
      </c>
      <c r="AV6" s="21">
        <f t="shared" ref="AV6:BD6" si="6">IF(AV7="",NA(),AV7)</f>
        <v>-117.44</v>
      </c>
      <c r="AW6" s="21">
        <f t="shared" si="6"/>
        <v>-84.16</v>
      </c>
      <c r="AX6" s="21">
        <f t="shared" si="6"/>
        <v>-117.13</v>
      </c>
      <c r="AY6" s="21">
        <f t="shared" si="6"/>
        <v>-156.51</v>
      </c>
      <c r="AZ6" s="21">
        <f t="shared" si="6"/>
        <v>38.119999999999997</v>
      </c>
      <c r="BA6" s="21">
        <f t="shared" si="6"/>
        <v>43.5</v>
      </c>
      <c r="BB6" s="21">
        <f t="shared" si="6"/>
        <v>44.14</v>
      </c>
      <c r="BC6" s="21">
        <f t="shared" si="6"/>
        <v>37.24</v>
      </c>
      <c r="BD6" s="21">
        <f t="shared" si="6"/>
        <v>33.58</v>
      </c>
      <c r="BE6" s="20" t="str">
        <f>IF(BE7="","",IF(BE7="-","【-】","【"&amp;SUBSTITUTE(TEXT(BE7,"#,##0.00"),"-","△")&amp;"】"))</f>
        <v>【34.77】</v>
      </c>
      <c r="BF6" s="21">
        <f>IF(BF7="",NA(),BF7)</f>
        <v>4539.03</v>
      </c>
      <c r="BG6" s="21">
        <f t="shared" ref="BG6:BO6" si="7">IF(BG7="",NA(),BG7)</f>
        <v>4301.16</v>
      </c>
      <c r="BH6" s="21">
        <f t="shared" si="7"/>
        <v>3984.9</v>
      </c>
      <c r="BI6" s="21">
        <f t="shared" si="7"/>
        <v>3987.69</v>
      </c>
      <c r="BJ6" s="21">
        <f t="shared" si="7"/>
        <v>3782.79</v>
      </c>
      <c r="BK6" s="21">
        <f t="shared" si="7"/>
        <v>684.74</v>
      </c>
      <c r="BL6" s="21">
        <f t="shared" si="7"/>
        <v>654.91999999999996</v>
      </c>
      <c r="BM6" s="21">
        <f t="shared" si="7"/>
        <v>654.71</v>
      </c>
      <c r="BN6" s="21">
        <f t="shared" si="7"/>
        <v>783.8</v>
      </c>
      <c r="BO6" s="21">
        <f t="shared" si="7"/>
        <v>778.81</v>
      </c>
      <c r="BP6" s="20" t="str">
        <f>IF(BP7="","",IF(BP7="-","【-】","【"&amp;SUBSTITUTE(TEXT(BP7,"#,##0.00"),"-","△")&amp;"】"))</f>
        <v>【786.37】</v>
      </c>
      <c r="BQ6" s="21">
        <f>IF(BQ7="",NA(),BQ7)</f>
        <v>97.31</v>
      </c>
      <c r="BR6" s="21">
        <f t="shared" ref="BR6:BZ6" si="8">IF(BR7="",NA(),BR7)</f>
        <v>70.760000000000005</v>
      </c>
      <c r="BS6" s="21">
        <f t="shared" si="8"/>
        <v>68.540000000000006</v>
      </c>
      <c r="BT6" s="21">
        <f t="shared" si="8"/>
        <v>77.41</v>
      </c>
      <c r="BU6" s="21">
        <f t="shared" si="8"/>
        <v>83.42</v>
      </c>
      <c r="BV6" s="21">
        <f t="shared" si="8"/>
        <v>65.33</v>
      </c>
      <c r="BW6" s="21">
        <f t="shared" si="8"/>
        <v>65.39</v>
      </c>
      <c r="BX6" s="21">
        <f t="shared" si="8"/>
        <v>65.37</v>
      </c>
      <c r="BY6" s="21">
        <f t="shared" si="8"/>
        <v>68.11</v>
      </c>
      <c r="BZ6" s="21">
        <f t="shared" si="8"/>
        <v>67.23</v>
      </c>
      <c r="CA6" s="20" t="str">
        <f>IF(CA7="","",IF(CA7="-","【-】","【"&amp;SUBSTITUTE(TEXT(CA7,"#,##0.00"),"-","△")&amp;"】"))</f>
        <v>【60.65】</v>
      </c>
      <c r="CB6" s="21">
        <f>IF(CB7="",NA(),CB7)</f>
        <v>161.43</v>
      </c>
      <c r="CC6" s="21">
        <f t="shared" ref="CC6:CK6" si="9">IF(CC7="",NA(),CC7)</f>
        <v>221.74</v>
      </c>
      <c r="CD6" s="21">
        <f t="shared" si="9"/>
        <v>228.76</v>
      </c>
      <c r="CE6" s="21">
        <f t="shared" si="9"/>
        <v>205.75</v>
      </c>
      <c r="CF6" s="21">
        <f t="shared" si="9"/>
        <v>189.13</v>
      </c>
      <c r="CG6" s="21">
        <f t="shared" si="9"/>
        <v>227.43</v>
      </c>
      <c r="CH6" s="21">
        <f t="shared" si="9"/>
        <v>230.88</v>
      </c>
      <c r="CI6" s="21">
        <f t="shared" si="9"/>
        <v>228.99</v>
      </c>
      <c r="CJ6" s="21">
        <f t="shared" si="9"/>
        <v>222.41</v>
      </c>
      <c r="CK6" s="21">
        <f t="shared" si="9"/>
        <v>228.21</v>
      </c>
      <c r="CL6" s="20" t="str">
        <f>IF(CL7="","",IF(CL7="-","【-】","【"&amp;SUBSTITUTE(TEXT(CL7,"#,##0.00"),"-","△")&amp;"】"))</f>
        <v>【256.97】</v>
      </c>
      <c r="CM6" s="21">
        <f>IF(CM7="",NA(),CM7)</f>
        <v>64.510000000000005</v>
      </c>
      <c r="CN6" s="21">
        <f t="shared" ref="CN6:CV6" si="10">IF(CN7="",NA(),CN7)</f>
        <v>59.14</v>
      </c>
      <c r="CO6" s="21">
        <f t="shared" si="10"/>
        <v>52.17</v>
      </c>
      <c r="CP6" s="21">
        <f t="shared" si="10"/>
        <v>51.05</v>
      </c>
      <c r="CQ6" s="21">
        <f t="shared" si="10"/>
        <v>49.78</v>
      </c>
      <c r="CR6" s="21">
        <f t="shared" si="10"/>
        <v>56.01</v>
      </c>
      <c r="CS6" s="21">
        <f t="shared" si="10"/>
        <v>56.72</v>
      </c>
      <c r="CT6" s="21">
        <f t="shared" si="10"/>
        <v>54.06</v>
      </c>
      <c r="CU6" s="21">
        <f t="shared" si="10"/>
        <v>55.26</v>
      </c>
      <c r="CV6" s="21">
        <f t="shared" si="10"/>
        <v>54.54</v>
      </c>
      <c r="CW6" s="20" t="str">
        <f>IF(CW7="","",IF(CW7="-","【-】","【"&amp;SUBSTITUTE(TEXT(CW7,"#,##0.00"),"-","△")&amp;"】"))</f>
        <v>【61.14】</v>
      </c>
      <c r="CX6" s="21">
        <f>IF(CX7="",NA(),CX7)</f>
        <v>93.19</v>
      </c>
      <c r="CY6" s="21">
        <f t="shared" ref="CY6:DG6" si="11">IF(CY7="",NA(),CY7)</f>
        <v>93.51</v>
      </c>
      <c r="CZ6" s="21">
        <f t="shared" si="11"/>
        <v>93.02</v>
      </c>
      <c r="DA6" s="21">
        <f t="shared" si="11"/>
        <v>95.45</v>
      </c>
      <c r="DB6" s="21">
        <f t="shared" si="11"/>
        <v>95.71</v>
      </c>
      <c r="DC6" s="21">
        <f t="shared" si="11"/>
        <v>89.77</v>
      </c>
      <c r="DD6" s="21">
        <f t="shared" si="11"/>
        <v>90.04</v>
      </c>
      <c r="DE6" s="21">
        <f t="shared" si="11"/>
        <v>90.11</v>
      </c>
      <c r="DF6" s="21">
        <f t="shared" si="11"/>
        <v>90.52</v>
      </c>
      <c r="DG6" s="21">
        <f t="shared" si="11"/>
        <v>90.3</v>
      </c>
      <c r="DH6" s="20" t="str">
        <f>IF(DH7="","",IF(DH7="-","【-】","【"&amp;SUBSTITUTE(TEXT(DH7,"#,##0.00"),"-","△")&amp;"】"))</f>
        <v>【86.91】</v>
      </c>
      <c r="DI6" s="21">
        <f>IF(DI7="",NA(),DI7)</f>
        <v>15.49</v>
      </c>
      <c r="DJ6" s="21">
        <f t="shared" ref="DJ6:DR6" si="12">IF(DJ7="",NA(),DJ7)</f>
        <v>18.03</v>
      </c>
      <c r="DK6" s="21">
        <f t="shared" si="12"/>
        <v>20.72</v>
      </c>
      <c r="DL6" s="21">
        <f t="shared" si="12"/>
        <v>23.12</v>
      </c>
      <c r="DM6" s="21">
        <f t="shared" si="12"/>
        <v>25.79</v>
      </c>
      <c r="DN6" s="21">
        <f t="shared" si="12"/>
        <v>22.69</v>
      </c>
      <c r="DO6" s="21">
        <f t="shared" si="12"/>
        <v>24.32</v>
      </c>
      <c r="DP6" s="21">
        <f t="shared" si="12"/>
        <v>28.19</v>
      </c>
      <c r="DQ6" s="21">
        <f t="shared" si="12"/>
        <v>24.8</v>
      </c>
      <c r="DR6" s="21">
        <f t="shared" si="12"/>
        <v>28.12</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0.44</v>
      </c>
      <c r="EK6" s="21">
        <f t="shared" si="14"/>
        <v>0.04</v>
      </c>
      <c r="EL6" s="21">
        <f t="shared" si="14"/>
        <v>0.02</v>
      </c>
      <c r="EM6" s="21">
        <f t="shared" si="14"/>
        <v>0.02</v>
      </c>
      <c r="EN6" s="21">
        <f t="shared" si="14"/>
        <v>0.01</v>
      </c>
      <c r="EO6" s="20" t="str">
        <f>IF(EO7="","",IF(EO7="-","【-】","【"&amp;SUBSTITUTE(TEXT(EO7,"#,##0.00"),"-","△")&amp;"】"))</f>
        <v>【0.03】</v>
      </c>
    </row>
    <row r="7" spans="1:148" s="22" customFormat="1" x14ac:dyDescent="0.15">
      <c r="A7" s="14"/>
      <c r="B7" s="23">
        <v>2021</v>
      </c>
      <c r="C7" s="23">
        <v>33227</v>
      </c>
      <c r="D7" s="23">
        <v>46</v>
      </c>
      <c r="E7" s="23">
        <v>17</v>
      </c>
      <c r="F7" s="23">
        <v>5</v>
      </c>
      <c r="G7" s="23">
        <v>0</v>
      </c>
      <c r="H7" s="23" t="s">
        <v>96</v>
      </c>
      <c r="I7" s="23" t="s">
        <v>97</v>
      </c>
      <c r="J7" s="23" t="s">
        <v>98</v>
      </c>
      <c r="K7" s="23" t="s">
        <v>99</v>
      </c>
      <c r="L7" s="23" t="s">
        <v>100</v>
      </c>
      <c r="M7" s="23" t="s">
        <v>101</v>
      </c>
      <c r="N7" s="24" t="s">
        <v>102</v>
      </c>
      <c r="O7" s="24">
        <v>60.28</v>
      </c>
      <c r="P7" s="24">
        <v>15.27</v>
      </c>
      <c r="Q7" s="24">
        <v>84.86</v>
      </c>
      <c r="R7" s="24">
        <v>3162</v>
      </c>
      <c r="S7" s="24">
        <v>26940</v>
      </c>
      <c r="T7" s="24">
        <v>67.319999999999993</v>
      </c>
      <c r="U7" s="24">
        <v>400.18</v>
      </c>
      <c r="V7" s="24">
        <v>4076</v>
      </c>
      <c r="W7" s="24">
        <v>18.940000000000001</v>
      </c>
      <c r="X7" s="24">
        <v>215.21</v>
      </c>
      <c r="Y7" s="24">
        <v>93.67</v>
      </c>
      <c r="Z7" s="24">
        <v>94.8</v>
      </c>
      <c r="AA7" s="24">
        <v>132.53</v>
      </c>
      <c r="AB7" s="24">
        <v>121.68</v>
      </c>
      <c r="AC7" s="24">
        <v>114.45</v>
      </c>
      <c r="AD7" s="24">
        <v>100.99</v>
      </c>
      <c r="AE7" s="24">
        <v>101.27</v>
      </c>
      <c r="AF7" s="24">
        <v>101.91</v>
      </c>
      <c r="AG7" s="24">
        <v>103.09</v>
      </c>
      <c r="AH7" s="24">
        <v>102.11</v>
      </c>
      <c r="AI7" s="24">
        <v>104.16</v>
      </c>
      <c r="AJ7" s="24">
        <v>325.77</v>
      </c>
      <c r="AK7" s="24">
        <v>361.33</v>
      </c>
      <c r="AL7" s="24">
        <v>173.32</v>
      </c>
      <c r="AM7" s="24">
        <v>212.85</v>
      </c>
      <c r="AN7" s="24">
        <v>130.97999999999999</v>
      </c>
      <c r="AO7" s="24">
        <v>149.02000000000001</v>
      </c>
      <c r="AP7" s="24">
        <v>137.09</v>
      </c>
      <c r="AQ7" s="24">
        <v>127.98</v>
      </c>
      <c r="AR7" s="24">
        <v>101.24</v>
      </c>
      <c r="AS7" s="24">
        <v>124.9</v>
      </c>
      <c r="AT7" s="24">
        <v>128.22999999999999</v>
      </c>
      <c r="AU7" s="24">
        <v>-79.239999999999995</v>
      </c>
      <c r="AV7" s="24">
        <v>-117.44</v>
      </c>
      <c r="AW7" s="24">
        <v>-84.16</v>
      </c>
      <c r="AX7" s="24">
        <v>-117.13</v>
      </c>
      <c r="AY7" s="24">
        <v>-156.51</v>
      </c>
      <c r="AZ7" s="24">
        <v>38.119999999999997</v>
      </c>
      <c r="BA7" s="24">
        <v>43.5</v>
      </c>
      <c r="BB7" s="24">
        <v>44.14</v>
      </c>
      <c r="BC7" s="24">
        <v>37.24</v>
      </c>
      <c r="BD7" s="24">
        <v>33.58</v>
      </c>
      <c r="BE7" s="24">
        <v>34.770000000000003</v>
      </c>
      <c r="BF7" s="24">
        <v>4539.03</v>
      </c>
      <c r="BG7" s="24">
        <v>4301.16</v>
      </c>
      <c r="BH7" s="24">
        <v>3984.9</v>
      </c>
      <c r="BI7" s="24">
        <v>3987.69</v>
      </c>
      <c r="BJ7" s="24">
        <v>3782.79</v>
      </c>
      <c r="BK7" s="24">
        <v>684.74</v>
      </c>
      <c r="BL7" s="24">
        <v>654.91999999999996</v>
      </c>
      <c r="BM7" s="24">
        <v>654.71</v>
      </c>
      <c r="BN7" s="24">
        <v>783.8</v>
      </c>
      <c r="BO7" s="24">
        <v>778.81</v>
      </c>
      <c r="BP7" s="24">
        <v>786.37</v>
      </c>
      <c r="BQ7" s="24">
        <v>97.31</v>
      </c>
      <c r="BR7" s="24">
        <v>70.760000000000005</v>
      </c>
      <c r="BS7" s="24">
        <v>68.540000000000006</v>
      </c>
      <c r="BT7" s="24">
        <v>77.41</v>
      </c>
      <c r="BU7" s="24">
        <v>83.42</v>
      </c>
      <c r="BV7" s="24">
        <v>65.33</v>
      </c>
      <c r="BW7" s="24">
        <v>65.39</v>
      </c>
      <c r="BX7" s="24">
        <v>65.37</v>
      </c>
      <c r="BY7" s="24">
        <v>68.11</v>
      </c>
      <c r="BZ7" s="24">
        <v>67.23</v>
      </c>
      <c r="CA7" s="24">
        <v>60.65</v>
      </c>
      <c r="CB7" s="24">
        <v>161.43</v>
      </c>
      <c r="CC7" s="24">
        <v>221.74</v>
      </c>
      <c r="CD7" s="24">
        <v>228.76</v>
      </c>
      <c r="CE7" s="24">
        <v>205.75</v>
      </c>
      <c r="CF7" s="24">
        <v>189.13</v>
      </c>
      <c r="CG7" s="24">
        <v>227.43</v>
      </c>
      <c r="CH7" s="24">
        <v>230.88</v>
      </c>
      <c r="CI7" s="24">
        <v>228.99</v>
      </c>
      <c r="CJ7" s="24">
        <v>222.41</v>
      </c>
      <c r="CK7" s="24">
        <v>228.21</v>
      </c>
      <c r="CL7" s="24">
        <v>256.97000000000003</v>
      </c>
      <c r="CM7" s="24">
        <v>64.510000000000005</v>
      </c>
      <c r="CN7" s="24">
        <v>59.14</v>
      </c>
      <c r="CO7" s="24">
        <v>52.17</v>
      </c>
      <c r="CP7" s="24">
        <v>51.05</v>
      </c>
      <c r="CQ7" s="24">
        <v>49.78</v>
      </c>
      <c r="CR7" s="24">
        <v>56.01</v>
      </c>
      <c r="CS7" s="24">
        <v>56.72</v>
      </c>
      <c r="CT7" s="24">
        <v>54.06</v>
      </c>
      <c r="CU7" s="24">
        <v>55.26</v>
      </c>
      <c r="CV7" s="24">
        <v>54.54</v>
      </c>
      <c r="CW7" s="24">
        <v>61.14</v>
      </c>
      <c r="CX7" s="24">
        <v>93.19</v>
      </c>
      <c r="CY7" s="24">
        <v>93.51</v>
      </c>
      <c r="CZ7" s="24">
        <v>93.02</v>
      </c>
      <c r="DA7" s="24">
        <v>95.45</v>
      </c>
      <c r="DB7" s="24">
        <v>95.71</v>
      </c>
      <c r="DC7" s="24">
        <v>89.77</v>
      </c>
      <c r="DD7" s="24">
        <v>90.04</v>
      </c>
      <c r="DE7" s="24">
        <v>90.11</v>
      </c>
      <c r="DF7" s="24">
        <v>90.52</v>
      </c>
      <c r="DG7" s="24">
        <v>90.3</v>
      </c>
      <c r="DH7" s="24">
        <v>86.91</v>
      </c>
      <c r="DI7" s="24">
        <v>15.49</v>
      </c>
      <c r="DJ7" s="24">
        <v>18.03</v>
      </c>
      <c r="DK7" s="24">
        <v>20.72</v>
      </c>
      <c r="DL7" s="24">
        <v>23.12</v>
      </c>
      <c r="DM7" s="24">
        <v>25.79</v>
      </c>
      <c r="DN7" s="24">
        <v>22.69</v>
      </c>
      <c r="DO7" s="24">
        <v>24.32</v>
      </c>
      <c r="DP7" s="24">
        <v>28.19</v>
      </c>
      <c r="DQ7" s="24">
        <v>24.8</v>
      </c>
      <c r="DR7" s="24">
        <v>28.12</v>
      </c>
      <c r="DS7" s="24">
        <v>24.95</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0.44</v>
      </c>
      <c r="EK7" s="24">
        <v>0.04</v>
      </c>
      <c r="EL7" s="24">
        <v>0.02</v>
      </c>
      <c r="EM7" s="24">
        <v>0.02</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雄大</cp:lastModifiedBy>
  <cp:lastPrinted>2023-01-23T08:25:03Z</cp:lastPrinted>
  <dcterms:created xsi:type="dcterms:W3CDTF">2022-12-01T01:32:16Z</dcterms:created>
  <dcterms:modified xsi:type="dcterms:W3CDTF">2023-01-25T00:08:55Z</dcterms:modified>
  <cp:category/>
</cp:coreProperties>
</file>