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shiwa-main\45_下水道課\020@《業務管理室》\財務\財政状況公表\経営比較分析表\R03\"/>
    </mc:Choice>
  </mc:AlternateContent>
  <xr:revisionPtr revIDLastSave="0" documentId="13_ncr:1_{C61D362D-3A88-436C-B178-DCF9C30106D5}" xr6:coauthVersionLast="36" xr6:coauthVersionMax="36" xr10:uidLastSave="{00000000-0000-0000-0000-000000000000}"/>
  <workbookProtection workbookAlgorithmName="SHA-512" workbookHashValue="AGuGeX6xGUeWZSfU+Zdy14/IWbJ0Lgcxs7OJ2/1faKWopMQyOf4buhu8xXP4Zr6gtJUJtVyfX82hrkqcYN/W9g==" workbookSaltValue="vcsnByLygZbu7mH3hlxNm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<sst xmlns="http://schemas.openxmlformats.org/spreadsheetml/2006/main" count="253" uniqueCount="118">
  <si>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</si>
  <si>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</si>
  <si>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</si>
  <si>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</si>
  <si>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</si>
  <si>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</si>
  <si>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</si>
  <si>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</si>
  <si>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</si>
  <si>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</si>
  <si>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</si>
  <si>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</si>
  <si>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</si>
  <si>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</si>
  <si>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</si>
  <si>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</si>
  <si>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</si>
  <si>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</si>
  <si>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</si>
  <si>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</si>
  <si>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</si>
  <si>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</si>
  <si>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</si>
  <si>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</si>
  <si>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</si>
  <si>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</si>
  <si>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</si>
  <si>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</si>
  <si>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</si>
  <si>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</si>
  <si>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</si>
  <si>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</si>
  <si>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</si>
  <si>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</si>
  <si>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</si>
  <si>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</si>
  <si>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</si>
  <si>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</si>
  <si>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</si>
  <si>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</si>
  <si>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</si>
  <si>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</si>
  <si>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</si>
  <si>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</si>
  <si>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</si>
  <si>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</si>
  <si>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</si>
  <si>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</si>
  <si>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</si>
  <si>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</si>
  <si>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</si>
  <si>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</si>
  <si>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</si>
  <si>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</si>
  <si>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</si>
  <si>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</si>
  <si>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</si>
  <si>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</si>
  <si>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</si>
  <si>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</si>
  <si>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</si>
  <si>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</si>
  <si>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</si>
  <si>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</si>
  <si>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</si>
  <si>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</si>
  <si>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</si>
  <si>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</si>
  <si>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</si>
  <si>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</si>
  <si>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</si>
  <si>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</si>
  <si>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</si>
  <si>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</si>
  <si>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</si>
  <si>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</si>
  <si>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</si>
  <si>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</si>
  <si>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</si>
  <si>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</si>
  <si>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</si>
  <si>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</si>
  <si>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</si>
  <si>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</si>
  <si>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</si>
  <si>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</si>
  <si>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</si>
  <si>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</si>
  <si>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</si>
  <si>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</si>
  <si>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</si>
  <si>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</si>
  <si>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</si>
  <si>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</si>
  <si>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</si>
  <si>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</si>
  <si>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</si>
  <si>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</si>
  <si>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</si>
  <si>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</si>
  <si>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</si>
  <si>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</si>
  <si>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</si>
  <si>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</si>
  <si>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</si>
  <si>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</si>
  <si>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</si>
  <si>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</si>
  <si>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</si>
  <si>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</si>
  <si>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</si>
  <si>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</si>
  <si>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</si>
  <si>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</si>
  <si>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</si>
  <si>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建設にかかる投資額が少ないため収益的支出に占める資本費の割合は低く抑えられています。しかし、個別処理であるがゆえに非効率であり、維持管理費が割高となることから、不足分を繰入金で補てんすることにより収支均衡となっています。
　現在、維持管理費を使用料で賄えない状況にありますが、使用料単価は当町の他事業(集合処理)と比較すると高く設定されており、現状を維持する方針であるため、経営改善は難しい状況にあります。</t>
    <phoneticPr fontId="4"/>
  </si>
  <si>
    <t>　平成18年度以降に整備しているため、浄化槽本体の更新時期は到来していません。しかし、附帯設備の老朽化が進んでおり、部分的な更新が必要となってきています。</t>
    <phoneticPr fontId="4"/>
  </si>
  <si>
    <t>　経済不況、少子高齢化などの社会情勢を受け整備が伸び悩んでいます。今後は、汚水処理人口普及率及び水洗化率向上のため整備を促進する必要があります。
　当年度も、繰出基準相当額を繰入れたことにより経費回収率100％に近付きましたが、使用料収入で維持管理費を賄えない状況は続いており、基準外繰入がなければ収支が均衡しない状況です。</t>
    <rPh sb="96" eb="101">
      <t>ケイヒカイシュウリツ</t>
    </rPh>
    <rPh sb="106" eb="108">
      <t>チカヅ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</si>
</sst>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2-452D-A668-F08A46BE47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C2-452D-A668-F08A46BE47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45.26</c:v>
                </c:pt>
                <c:pt idx="1">
                  <c:v>47.04</c:v>
                </c:pt>
                <c:pt idx="2">
                  <c:v>50.05</c:v>
                </c:pt>
                <c:pt idx="3">
                  <c:v>50.24</c:v>
                </c:pt>
                <c:pt idx="4">
                  <c:v>49.53</c:v>
                </c:pt>
              </c:numCache>
            </c:numRef>
          </c:val>
          <c:extLst>
            <c:ext xmlns:c16="http://schemas.microsoft.com/office/drawing/2014/chart" uri="{C3380CC4-5D6E-409C-BE32-E72D297353CC}">
              <c16:uniqueId val="{00000000-561E-4424-9409-4808289744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561E-4424-9409-4808289744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CA-4468-A19A-1BFB1FF864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A1CA-4468-A19A-1BFB1FF864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100.17</c:v>
                </c:pt>
                <c:pt idx="1">
                  <c:v>97.97</c:v>
                </c:pt>
                <c:pt idx="2">
                  <c:v>102.67</c:v>
                </c:pt>
                <c:pt idx="3">
                  <c:v>100</c:v>
                </c:pt>
                <c:pt idx="4">
                  <c:v>100</c:v>
                </c:pt>
              </c:numCache>
            </c:numRef>
          </c:val>
          <c:extLst>
            <c:ext xmlns:c16="http://schemas.microsoft.com/office/drawing/2014/chart" uri="{C3380CC4-5D6E-409C-BE32-E72D297353CC}">
              <c16:uniqueId val="{00000000-6AA3-4930-A2DA-B0852F9EDE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100.41</c:v>
                </c:pt>
              </c:numCache>
            </c:numRef>
          </c:val>
          <c:smooth val="0"/>
          <c:extLst>
            <c:ext xmlns:c16="http://schemas.microsoft.com/office/drawing/2014/chart" uri="{C3380CC4-5D6E-409C-BE32-E72D297353CC}">
              <c16:uniqueId val="{00000001-6AA3-4930-A2DA-B0852F9EDE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c:v>
                </c:pt>
                <c:pt idx="1">
                  <c:v>23.26</c:v>
                </c:pt>
                <c:pt idx="2">
                  <c:v>25.53</c:v>
                </c:pt>
                <c:pt idx="3">
                  <c:v>27.71</c:v>
                </c:pt>
                <c:pt idx="4">
                  <c:v>30.14</c:v>
                </c:pt>
              </c:numCache>
            </c:numRef>
          </c:val>
          <c:extLst>
            <c:ext xmlns:c16="http://schemas.microsoft.com/office/drawing/2014/chart" uri="{C3380CC4-5D6E-409C-BE32-E72D297353CC}">
              <c16:uniqueId val="{00000000-747F-4671-86E0-97B7924FB8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21.02</c:v>
                </c:pt>
              </c:numCache>
            </c:numRef>
          </c:val>
          <c:smooth val="0"/>
          <c:extLst>
            <c:ext xmlns:c16="http://schemas.microsoft.com/office/drawing/2014/chart" uri="{C3380CC4-5D6E-409C-BE32-E72D297353CC}">
              <c16:uniqueId val="{00000001-747F-4671-86E0-97B7924FB8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80-44BF-AF0B-F66CBC4E95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80-44BF-AF0B-F66CBC4E95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130.72999999999999</c:v>
                </c:pt>
                <c:pt idx="1">
                  <c:v>131.52000000000001</c:v>
                </c:pt>
                <c:pt idx="2">
                  <c:v>123.11</c:v>
                </c:pt>
                <c:pt idx="3">
                  <c:v>120.12</c:v>
                </c:pt>
                <c:pt idx="4">
                  <c:v>117.45</c:v>
                </c:pt>
              </c:numCache>
            </c:numRef>
          </c:val>
          <c:extLst>
            <c:ext xmlns:c16="http://schemas.microsoft.com/office/drawing/2014/chart" uri="{C3380CC4-5D6E-409C-BE32-E72D297353CC}">
              <c16:uniqueId val="{00000000-A685-4176-A5D9-506D59B6C9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83.92</c:v>
                </c:pt>
              </c:numCache>
            </c:numRef>
          </c:val>
          <c:smooth val="0"/>
          <c:extLst>
            <c:ext xmlns:c16="http://schemas.microsoft.com/office/drawing/2014/chart" uri="{C3380CC4-5D6E-409C-BE32-E72D297353CC}">
              <c16:uniqueId val="{00000001-A685-4176-A5D9-506D59B6C9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194.22</c:v>
                </c:pt>
                <c:pt idx="1">
                  <c:v>231.66</c:v>
                </c:pt>
                <c:pt idx="2">
                  <c:v>325.83</c:v>
                </c:pt>
                <c:pt idx="3">
                  <c:v>326.5</c:v>
                </c:pt>
                <c:pt idx="4">
                  <c:v>301.37</c:v>
                </c:pt>
              </c:numCache>
            </c:numRef>
          </c:val>
          <c:extLst>
            <c:ext xmlns:c16="http://schemas.microsoft.com/office/drawing/2014/chart" uri="{C3380CC4-5D6E-409C-BE32-E72D297353CC}">
              <c16:uniqueId val="{00000000-C139-4367-A9DE-C9EDEF0218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122.71</c:v>
                </c:pt>
              </c:numCache>
            </c:numRef>
          </c:val>
          <c:smooth val="0"/>
          <c:extLst>
            <c:ext xmlns:c16="http://schemas.microsoft.com/office/drawing/2014/chart" uri="{C3380CC4-5D6E-409C-BE32-E72D297353CC}">
              <c16:uniqueId val="{00000001-C139-4367-A9DE-C9EDEF0218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895.79</c:v>
                </c:pt>
                <c:pt idx="1">
                  <c:v>881.48</c:v>
                </c:pt>
                <c:pt idx="2">
                  <c:v>867.41</c:v>
                </c:pt>
                <c:pt idx="3">
                  <c:v>856.13</c:v>
                </c:pt>
                <c:pt idx="4">
                  <c:v>834.59</c:v>
                </c:pt>
              </c:numCache>
            </c:numRef>
          </c:val>
          <c:extLst>
            <c:ext xmlns:c16="http://schemas.microsoft.com/office/drawing/2014/chart" uri="{C3380CC4-5D6E-409C-BE32-E72D297353CC}">
              <c16:uniqueId val="{00000000-031D-4E84-8CE5-85ED3D7C74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031D-4E84-8CE5-85ED3D7C74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84.03</c:v>
                </c:pt>
                <c:pt idx="1">
                  <c:v>88.59</c:v>
                </c:pt>
                <c:pt idx="2">
                  <c:v>98.93</c:v>
                </c:pt>
                <c:pt idx="3">
                  <c:v>97</c:v>
                </c:pt>
                <c:pt idx="4">
                  <c:v>97.62</c:v>
                </c:pt>
              </c:numCache>
            </c:numRef>
          </c:val>
          <c:extLst>
            <c:ext xmlns:c16="http://schemas.microsoft.com/office/drawing/2014/chart" uri="{C3380CC4-5D6E-409C-BE32-E72D297353CC}">
              <c16:uniqueId val="{00000000-6522-4BAA-9F45-B29231DEF4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6522-4BAA-9F45-B29231DEF4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226.04</c:v>
                </c:pt>
                <c:pt idx="1">
                  <c:v>205.72</c:v>
                </c:pt>
                <c:pt idx="2">
                  <c:v>173</c:v>
                </c:pt>
                <c:pt idx="3">
                  <c:v>175.03</c:v>
                </c:pt>
                <c:pt idx="4">
                  <c:v>177.63</c:v>
                </c:pt>
              </c:numCache>
            </c:numRef>
          </c:val>
          <c:extLst>
            <c:ext xmlns:c16="http://schemas.microsoft.com/office/drawing/2014/chart" uri="{C3380CC4-5D6E-409C-BE32-E72D297353CC}">
              <c16:uniqueId val="{00000000-8E24-4602-B8A2-01736A7864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8E24-4602-B8A2-01736A7864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紫波町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54">
        <f>データ!S6</f>
        <v>33188</v>
      </c>
      <c r="AM8" s="54"/>
      <c r="AN8" s="54"/>
      <c r="AO8" s="54"/>
      <c r="AP8" s="54"/>
      <c r="AQ8" s="54"/>
      <c r="AR8" s="54"/>
      <c r="AS8" s="54"/>
      <c r="AT8" s="53">
        <f>データ!T6</f>
        <v>238.98</v>
      </c>
      <c r="AU8" s="53"/>
      <c r="AV8" s="53"/>
      <c r="AW8" s="53"/>
      <c r="AX8" s="53"/>
      <c r="AY8" s="53"/>
      <c r="AZ8" s="53"/>
      <c r="BA8" s="53"/>
      <c r="BB8" s="53">
        <f>データ!U6</f>
        <v>138.87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49.08</v>
      </c>
      <c r="J10" s="53"/>
      <c r="K10" s="53"/>
      <c r="L10" s="53"/>
      <c r="M10" s="53"/>
      <c r="N10" s="53"/>
      <c r="O10" s="53"/>
      <c r="P10" s="53">
        <f>データ!P6</f>
        <v>6.77</v>
      </c>
      <c r="Q10" s="53"/>
      <c r="R10" s="53"/>
      <c r="S10" s="53"/>
      <c r="T10" s="53"/>
      <c r="U10" s="53"/>
      <c r="V10" s="53"/>
      <c r="W10" s="53">
        <f>データ!Q6</f>
        <v>100</v>
      </c>
      <c r="X10" s="53"/>
      <c r="Y10" s="53"/>
      <c r="Z10" s="53"/>
      <c r="AA10" s="53"/>
      <c r="AB10" s="53"/>
      <c r="AC10" s="53"/>
      <c r="AD10" s="54">
        <f>データ!R6</f>
        <v>3952</v>
      </c>
      <c r="AE10" s="54"/>
      <c r="AF10" s="54"/>
      <c r="AG10" s="54"/>
      <c r="AH10" s="54"/>
      <c r="AI10" s="54"/>
      <c r="AJ10" s="54"/>
      <c r="AK10" s="2"/>
      <c r="AL10" s="54">
        <f>データ!V6</f>
        <v>2237</v>
      </c>
      <c r="AM10" s="54"/>
      <c r="AN10" s="54"/>
      <c r="AO10" s="54"/>
      <c r="AP10" s="54"/>
      <c r="AQ10" s="54"/>
      <c r="AR10" s="54"/>
      <c r="AS10" s="54"/>
      <c r="AT10" s="53">
        <f>データ!W6</f>
        <v>220.23</v>
      </c>
      <c r="AU10" s="53"/>
      <c r="AV10" s="53"/>
      <c r="AW10" s="53"/>
      <c r="AX10" s="53"/>
      <c r="AY10" s="53"/>
      <c r="AZ10" s="53"/>
      <c r="BA10" s="53"/>
      <c r="BB10" s="53">
        <f>データ!X6</f>
        <v>10.16</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QAdddZbdMAiwAXOZukWy/PinrlL4i/DNtSpgyRj56t/4WCPBqdz8gt9jdPZJPWv/XJhgBZWz4FbZgOdjoRaO4w==" saltValue="pXBOQv/UjGqcprMbXR8v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33219</v>
      </c>
      <c r="D6" s="19">
        <f t="shared" si="3"/>
        <v>46</v>
      </c>
      <c r="E6" s="19">
        <f t="shared" si="3"/>
        <v>18</v>
      </c>
      <c r="F6" s="19">
        <f t="shared" si="3"/>
        <v>0</v>
      </c>
      <c r="G6" s="19">
        <f t="shared" si="3"/>
        <v>0</v>
      </c>
      <c r="H6" s="19" t="str">
        <f t="shared" si="3"/>
        <v>岩手県　紫波町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49.08</v>
      </c>
      <c r="P6" s="20">
        <f t="shared" si="3"/>
        <v>6.77</v>
      </c>
      <c r="Q6" s="20">
        <f t="shared" si="3"/>
        <v>100</v>
      </c>
      <c r="R6" s="20">
        <f t="shared" si="3"/>
        <v>3952</v>
      </c>
      <c r="S6" s="20">
        <f t="shared" si="3"/>
        <v>33188</v>
      </c>
      <c r="T6" s="20">
        <f t="shared" si="3"/>
        <v>238.98</v>
      </c>
      <c r="U6" s="20">
        <f t="shared" si="3"/>
        <v>138.87</v>
      </c>
      <c r="V6" s="20">
        <f t="shared" si="3"/>
        <v>2237</v>
      </c>
      <c r="W6" s="20">
        <f t="shared" si="3"/>
        <v>220.23</v>
      </c>
      <c r="X6" s="20">
        <f t="shared" si="3"/>
        <v>10.16</v>
      </c>
      <c r="Y6" s="21">
        <f>IF(Y7="",NA(),Y7)</f>
        <v>100.17</v>
      </c>
      <c r="Z6" s="21">
        <f t="shared" ref="Z6:AH6" si="4">IF(Z7="",NA(),Z7)</f>
        <v>97.97</v>
      </c>
      <c r="AA6" s="21">
        <f t="shared" si="4"/>
        <v>102.67</v>
      </c>
      <c r="AB6" s="21">
        <f t="shared" si="4"/>
        <v>100</v>
      </c>
      <c r="AC6" s="21">
        <f t="shared" si="4"/>
        <v>100</v>
      </c>
      <c r="AD6" s="21">
        <f t="shared" si="4"/>
        <v>93.44</v>
      </c>
      <c r="AE6" s="21">
        <f t="shared" si="4"/>
        <v>90.02</v>
      </c>
      <c r="AF6" s="21">
        <f t="shared" si="4"/>
        <v>93.76</v>
      </c>
      <c r="AG6" s="21">
        <f t="shared" si="4"/>
        <v>95.33</v>
      </c>
      <c r="AH6" s="21">
        <f t="shared" si="4"/>
        <v>100.41</v>
      </c>
      <c r="AI6" s="20" t="str">
        <f>IF(AI7="","",IF(AI7="-","【-】","【"&amp;SUBSTITUTE(TEXT(AI7,"#,##0.00"),"-","△")&amp;"】"))</f>
        <v>【98.81】</v>
      </c>
      <c r="AJ6" s="21">
        <f>IF(AJ7="",NA(),AJ7)</f>
        <v>130.72999999999999</v>
      </c>
      <c r="AK6" s="21">
        <f t="shared" ref="AK6:AS6" si="5">IF(AK7="",NA(),AK7)</f>
        <v>131.52000000000001</v>
      </c>
      <c r="AL6" s="21">
        <f t="shared" si="5"/>
        <v>123.11</v>
      </c>
      <c r="AM6" s="21">
        <f t="shared" si="5"/>
        <v>120.12</v>
      </c>
      <c r="AN6" s="21">
        <f t="shared" si="5"/>
        <v>117.45</v>
      </c>
      <c r="AO6" s="21">
        <f t="shared" si="5"/>
        <v>123.58</v>
      </c>
      <c r="AP6" s="21">
        <f t="shared" si="5"/>
        <v>221.28</v>
      </c>
      <c r="AQ6" s="21">
        <f t="shared" si="5"/>
        <v>173.09</v>
      </c>
      <c r="AR6" s="21">
        <f t="shared" si="5"/>
        <v>162.82</v>
      </c>
      <c r="AS6" s="21">
        <f t="shared" si="5"/>
        <v>83.92</v>
      </c>
      <c r="AT6" s="20" t="str">
        <f>IF(AT7="","",IF(AT7="-","【-】","【"&amp;SUBSTITUTE(TEXT(AT7,"#,##0.00"),"-","△")&amp;"】"))</f>
        <v>【102.81】</v>
      </c>
      <c r="AU6" s="21">
        <f>IF(AU7="",NA(),AU7)</f>
        <v>194.22</v>
      </c>
      <c r="AV6" s="21">
        <f t="shared" ref="AV6:BD6" si="6">IF(AV7="",NA(),AV7)</f>
        <v>231.66</v>
      </c>
      <c r="AW6" s="21">
        <f t="shared" si="6"/>
        <v>325.83</v>
      </c>
      <c r="AX6" s="21">
        <f t="shared" si="6"/>
        <v>326.5</v>
      </c>
      <c r="AY6" s="21">
        <f t="shared" si="6"/>
        <v>301.37</v>
      </c>
      <c r="AZ6" s="21">
        <f t="shared" si="6"/>
        <v>172.39</v>
      </c>
      <c r="BA6" s="21">
        <f t="shared" si="6"/>
        <v>113.42</v>
      </c>
      <c r="BB6" s="21">
        <f t="shared" si="6"/>
        <v>117.39</v>
      </c>
      <c r="BC6" s="21">
        <f t="shared" si="6"/>
        <v>125.61</v>
      </c>
      <c r="BD6" s="21">
        <f t="shared" si="6"/>
        <v>122.71</v>
      </c>
      <c r="BE6" s="20" t="str">
        <f>IF(BE7="","",IF(BE7="-","【-】","【"&amp;SUBSTITUTE(TEXT(BE7,"#,##0.00"),"-","△")&amp;"】"))</f>
        <v>【112.20】</v>
      </c>
      <c r="BF6" s="21">
        <f>IF(BF7="",NA(),BF7)</f>
        <v>895.79</v>
      </c>
      <c r="BG6" s="21">
        <f t="shared" ref="BG6:BO6" si="7">IF(BG7="",NA(),BG7)</f>
        <v>881.48</v>
      </c>
      <c r="BH6" s="21">
        <f t="shared" si="7"/>
        <v>867.41</v>
      </c>
      <c r="BI6" s="21">
        <f t="shared" si="7"/>
        <v>856.13</v>
      </c>
      <c r="BJ6" s="21">
        <f t="shared" si="7"/>
        <v>834.59</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84.03</v>
      </c>
      <c r="BR6" s="21">
        <f t="shared" ref="BR6:BZ6" si="8">IF(BR7="",NA(),BR7)</f>
        <v>88.59</v>
      </c>
      <c r="BS6" s="21">
        <f t="shared" si="8"/>
        <v>98.93</v>
      </c>
      <c r="BT6" s="21">
        <f t="shared" si="8"/>
        <v>97</v>
      </c>
      <c r="BU6" s="21">
        <f t="shared" si="8"/>
        <v>97.62</v>
      </c>
      <c r="BV6" s="21">
        <f t="shared" si="8"/>
        <v>57.08</v>
      </c>
      <c r="BW6" s="21">
        <f t="shared" si="8"/>
        <v>55.85</v>
      </c>
      <c r="BX6" s="21">
        <f t="shared" si="8"/>
        <v>53.23</v>
      </c>
      <c r="BY6" s="21">
        <f t="shared" si="8"/>
        <v>50.7</v>
      </c>
      <c r="BZ6" s="21">
        <f t="shared" si="8"/>
        <v>60</v>
      </c>
      <c r="CA6" s="20" t="str">
        <f>IF(CA7="","",IF(CA7="-","【-】","【"&amp;SUBSTITUTE(TEXT(CA7,"#,##0.00"),"-","△")&amp;"】"))</f>
        <v>【57.71】</v>
      </c>
      <c r="CB6" s="21">
        <f>IF(CB7="",NA(),CB7)</f>
        <v>226.04</v>
      </c>
      <c r="CC6" s="21">
        <f t="shared" ref="CC6:CK6" si="9">IF(CC7="",NA(),CC7)</f>
        <v>205.72</v>
      </c>
      <c r="CD6" s="21">
        <f t="shared" si="9"/>
        <v>173</v>
      </c>
      <c r="CE6" s="21">
        <f t="shared" si="9"/>
        <v>175.03</v>
      </c>
      <c r="CF6" s="21">
        <f t="shared" si="9"/>
        <v>177.63</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45.26</v>
      </c>
      <c r="CN6" s="21">
        <f t="shared" ref="CN6:CV6" si="10">IF(CN7="",NA(),CN7)</f>
        <v>47.04</v>
      </c>
      <c r="CO6" s="21">
        <f t="shared" si="10"/>
        <v>50.05</v>
      </c>
      <c r="CP6" s="21">
        <f t="shared" si="10"/>
        <v>50.24</v>
      </c>
      <c r="CQ6" s="21">
        <f t="shared" si="10"/>
        <v>49.53</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1">
        <f>IF(DI7="",NA(),DI7)</f>
        <v>21</v>
      </c>
      <c r="DJ6" s="21">
        <f t="shared" ref="DJ6:DR6" si="12">IF(DJ7="",NA(),DJ7)</f>
        <v>23.26</v>
      </c>
      <c r="DK6" s="21">
        <f t="shared" si="12"/>
        <v>25.53</v>
      </c>
      <c r="DL6" s="21">
        <f t="shared" si="12"/>
        <v>27.71</v>
      </c>
      <c r="DM6" s="21">
        <f t="shared" si="12"/>
        <v>30.14</v>
      </c>
      <c r="DN6" s="21">
        <f t="shared" si="12"/>
        <v>16.420000000000002</v>
      </c>
      <c r="DO6" s="21">
        <f t="shared" si="12"/>
        <v>16.41</v>
      </c>
      <c r="DP6" s="21">
        <f t="shared" si="12"/>
        <v>16.63</v>
      </c>
      <c r="DQ6" s="21">
        <f t="shared" si="12"/>
        <v>15.4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33219</v>
      </c>
      <c r="D7" s="23">
        <v>46</v>
      </c>
      <c r="E7" s="23">
        <v>18</v>
      </c>
      <c r="F7" s="23">
        <v>0</v>
      </c>
      <c r="G7" s="23">
        <v>0</v>
      </c>
      <c r="H7" s="23" t="s">
        <v>96</v>
      </c>
      <c r="I7" s="23" t="s">
        <v>97</v>
      </c>
      <c r="J7" s="23" t="s">
        <v>98</v>
      </c>
      <c r="K7" s="23" t="s">
        <v>99</v>
      </c>
      <c r="L7" s="23" t="s">
        <v>100</v>
      </c>
      <c r="M7" s="23" t="s">
        <v>101</v>
      </c>
      <c r="N7" s="24" t="s">
        <v>102</v>
      </c>
      <c r="O7" s="24">
        <v>49.08</v>
      </c>
      <c r="P7" s="24">
        <v>6.77</v>
      </c>
      <c r="Q7" s="24">
        <v>100</v>
      </c>
      <c r="R7" s="24">
        <v>3952</v>
      </c>
      <c r="S7" s="24">
        <v>33188</v>
      </c>
      <c r="T7" s="24">
        <v>238.98</v>
      </c>
      <c r="U7" s="24">
        <v>138.87</v>
      </c>
      <c r="V7" s="24">
        <v>2237</v>
      </c>
      <c r="W7" s="24">
        <v>220.23</v>
      </c>
      <c r="X7" s="24">
        <v>10.16</v>
      </c>
      <c r="Y7" s="24">
        <v>100.17</v>
      </c>
      <c r="Z7" s="24">
        <v>97.97</v>
      </c>
      <c r="AA7" s="24">
        <v>102.67</v>
      </c>
      <c r="AB7" s="24">
        <v>100</v>
      </c>
      <c r="AC7" s="24">
        <v>100</v>
      </c>
      <c r="AD7" s="24">
        <v>93.44</v>
      </c>
      <c r="AE7" s="24">
        <v>90.02</v>
      </c>
      <c r="AF7" s="24">
        <v>93.76</v>
      </c>
      <c r="AG7" s="24">
        <v>95.33</v>
      </c>
      <c r="AH7" s="24">
        <v>100.41</v>
      </c>
      <c r="AI7" s="24">
        <v>98.81</v>
      </c>
      <c r="AJ7" s="24">
        <v>130.72999999999999</v>
      </c>
      <c r="AK7" s="24">
        <v>131.52000000000001</v>
      </c>
      <c r="AL7" s="24">
        <v>123.11</v>
      </c>
      <c r="AM7" s="24">
        <v>120.12</v>
      </c>
      <c r="AN7" s="24">
        <v>117.45</v>
      </c>
      <c r="AO7" s="24">
        <v>123.58</v>
      </c>
      <c r="AP7" s="24">
        <v>221.28</v>
      </c>
      <c r="AQ7" s="24">
        <v>173.09</v>
      </c>
      <c r="AR7" s="24">
        <v>162.82</v>
      </c>
      <c r="AS7" s="24">
        <v>83.92</v>
      </c>
      <c r="AT7" s="24">
        <v>102.81</v>
      </c>
      <c r="AU7" s="24">
        <v>194.22</v>
      </c>
      <c r="AV7" s="24">
        <v>231.66</v>
      </c>
      <c r="AW7" s="24">
        <v>325.83</v>
      </c>
      <c r="AX7" s="24">
        <v>326.5</v>
      </c>
      <c r="AY7" s="24">
        <v>301.37</v>
      </c>
      <c r="AZ7" s="24">
        <v>172.39</v>
      </c>
      <c r="BA7" s="24">
        <v>113.42</v>
      </c>
      <c r="BB7" s="24">
        <v>117.39</v>
      </c>
      <c r="BC7" s="24">
        <v>125.61</v>
      </c>
      <c r="BD7" s="24">
        <v>122.71</v>
      </c>
      <c r="BE7" s="24">
        <v>112.2</v>
      </c>
      <c r="BF7" s="24">
        <v>895.79</v>
      </c>
      <c r="BG7" s="24">
        <v>881.48</v>
      </c>
      <c r="BH7" s="24">
        <v>867.41</v>
      </c>
      <c r="BI7" s="24">
        <v>856.13</v>
      </c>
      <c r="BJ7" s="24">
        <v>834.59</v>
      </c>
      <c r="BK7" s="24">
        <v>407.42</v>
      </c>
      <c r="BL7" s="24">
        <v>386.46</v>
      </c>
      <c r="BM7" s="24">
        <v>421.25</v>
      </c>
      <c r="BN7" s="24">
        <v>398.42</v>
      </c>
      <c r="BO7" s="24">
        <v>294.08999999999997</v>
      </c>
      <c r="BP7" s="24">
        <v>310.14</v>
      </c>
      <c r="BQ7" s="24">
        <v>84.03</v>
      </c>
      <c r="BR7" s="24">
        <v>88.59</v>
      </c>
      <c r="BS7" s="24">
        <v>98.93</v>
      </c>
      <c r="BT7" s="24">
        <v>97</v>
      </c>
      <c r="BU7" s="24">
        <v>97.62</v>
      </c>
      <c r="BV7" s="24">
        <v>57.08</v>
      </c>
      <c r="BW7" s="24">
        <v>55.85</v>
      </c>
      <c r="BX7" s="24">
        <v>53.23</v>
      </c>
      <c r="BY7" s="24">
        <v>50.7</v>
      </c>
      <c r="BZ7" s="24">
        <v>60</v>
      </c>
      <c r="CA7" s="24">
        <v>57.71</v>
      </c>
      <c r="CB7" s="24">
        <v>226.04</v>
      </c>
      <c r="CC7" s="24">
        <v>205.72</v>
      </c>
      <c r="CD7" s="24">
        <v>173</v>
      </c>
      <c r="CE7" s="24">
        <v>175.03</v>
      </c>
      <c r="CF7" s="24">
        <v>177.63</v>
      </c>
      <c r="CG7" s="24">
        <v>286.86</v>
      </c>
      <c r="CH7" s="24">
        <v>287.91000000000003</v>
      </c>
      <c r="CI7" s="24">
        <v>283.3</v>
      </c>
      <c r="CJ7" s="24">
        <v>289.81</v>
      </c>
      <c r="CK7" s="24">
        <v>282.70999999999998</v>
      </c>
      <c r="CL7" s="24">
        <v>286.17</v>
      </c>
      <c r="CM7" s="24">
        <v>45.26</v>
      </c>
      <c r="CN7" s="24">
        <v>47.04</v>
      </c>
      <c r="CO7" s="24">
        <v>50.05</v>
      </c>
      <c r="CP7" s="24">
        <v>50.24</v>
      </c>
      <c r="CQ7" s="24">
        <v>49.53</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v>21</v>
      </c>
      <c r="DJ7" s="24">
        <v>23.26</v>
      </c>
      <c r="DK7" s="24">
        <v>25.53</v>
      </c>
      <c r="DL7" s="24">
        <v>27.71</v>
      </c>
      <c r="DM7" s="24">
        <v>30.14</v>
      </c>
      <c r="DN7" s="24">
        <v>16.420000000000002</v>
      </c>
      <c r="DO7" s="24">
        <v>16.41</v>
      </c>
      <c r="DP7" s="24">
        <v>16.63</v>
      </c>
      <c r="DQ7" s="24">
        <v>15.4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孝宜</cp:lastModifiedBy>
  <cp:lastPrinted>2023-01-11T10:19:52Z</cp:lastPrinted>
  <dcterms:created xsi:type="dcterms:W3CDTF">2022-12-01T01:40:25Z</dcterms:created>
  <dcterms:modified xsi:type="dcterms:W3CDTF">2023-01-11T10:38:29Z</dcterms:modified>
  <cp:category/>
</cp:coreProperties>
</file>