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非共有\02総務\12総務\23財政\財政\13公営企業関係\R4\20230111 公営企業に係る経営比較分析表（令和3年度決算）の分析等について（依頼）\町→県\"/>
    </mc:Choice>
  </mc:AlternateContent>
  <xr:revisionPtr revIDLastSave="0" documentId="13_ncr:1_{D73A0327-1CCE-4C8C-AB26-8253FB04D259}" xr6:coauthVersionLast="47" xr6:coauthVersionMax="47" xr10:uidLastSave="{00000000-0000-0000-0000-000000000000}"/>
  <workbookProtection workbookAlgorithmName="SHA-512" workbookHashValue="RTcOOiFXkv1A6IYEIoQetio7l0hqGUwjnOK2KjQRnrg/kgMrzYtVqEaQxziAdro0RMlpVU4cQFeKPoEnPUkmrQ==" workbookSaltValue="CFbsgvNHhFLqqcQvPK1YIw==" workbookSpinCount="100000" lockStructure="1"/>
  <bookViews>
    <workbookView xWindow="-28920" yWindow="-120" windowWidth="29040" windowHeight="175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<sst xmlns="http://schemas.openxmlformats.org/spreadsheetml/2006/main" count="252" uniqueCount="120">
  <si>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</si>
  <si>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</si>
  <si>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</si>
  <si>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</si>
  <si>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</si>
  <si>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</si>
  <si>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</si>
  <si>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</si>
  <si>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</si>
  <si>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</si>
  <si>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</si>
  <si>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</si>
  <si>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</si>
  <si>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</si>
  <si>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</si>
  <si>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</si>
  <si>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</si>
  <si>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</si>
  <si>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</si>
  <si>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</si>
  <si>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</si>
  <si>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</si>
  <si>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</si>
  <si>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</si>
  <si>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</si>
  <si>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</si>
  <si>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</si>
  <si>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</si>
  <si>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</si>
  <si>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</si>
  <si>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</si>
  <si>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</si>
  <si>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</si>
  <si>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</si>
  <si>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</si>
  <si>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</si>
  <si>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</si>
  <si>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</si>
  <si>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</si>
  <si>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</si>
  <si>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</si>
  <si>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</si>
  <si>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</si>
  <si>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</si>
  <si>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</si>
  <si>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</si>
  <si>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</si>
  <si>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</si>
  <si>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</si>
  <si>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</si>
  <si>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</si>
  <si>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</si>
  <si>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</si>
  <si>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</si>
  <si>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</si>
  <si>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</si>
  <si>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</si>
  <si>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</si>
  <si>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</si>
  <si>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</si>
  <si>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</si>
  <si>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</si>
  <si>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</si>
  <si>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</si>
  <si>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</si>
  <si>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</si>
  <si>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</si>
  <si>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</si>
  <si>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</si>
  <si>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</si>
  <si>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</si>
  <si>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</si>
  <si>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</si>
  <si>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</si>
  <si>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</si>
  <si>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</si>
  <si>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</si>
  <si>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</si>
  <si>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</si>
  <si>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</si>
  <si>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</si>
  <si>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</si>
  <si>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</si>
  <si>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</si>
  <si>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</si>
  <si>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</si>
  <si>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</si>
  <si>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</si>
  <si>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</si>
  <si>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</si>
  <si>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</si>
  <si>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</si>
  <si>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</si>
  <si>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</si>
  <si>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</si>
  <si>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</si>
  <si>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</si>
  <si>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</si>
  <si>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</si>
  <si>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</si>
  <si>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</si>
  <si>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</si>
  <si>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</si>
  <si>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</si>
  <si>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</si>
  <si>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</si>
  <si>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</si>
  <si>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</si>
  <si>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</si>
  <si>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</si>
  <si>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</si>
  <si>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</si>
  <si>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</si>
  <si>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</si>
  <si>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</si>
  <si>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</si>
  <si>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</si>
  <si>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当町の特定地域生活排水処理事業は、農業集落排水事業区域外を対象として、平成13年度より町整備型浄化槽で供用開始している。
　町整備型浄化槽となった平成13年度から供用している浄化槽は21年、平成13年以前に個人設置型浄化槽で設置されたもので寄付採納された浄化槽は平成5年から供用されているため、浄化槽の老朽化に伴う浄化槽機器設備類の修繕が増加することが見込まれる。国では公共施設等の長寿命化、計画的な更新等の長期的な公共施設マネジメントの取組を推進するため「インフラ長寿命化基本計画」を策定し、令和2年度までに「個別施設計画」の策定を求めており、当町は令和2年12月に策定した。今後においても、定期的な点検及び維持管理を行い、中長期的な視点で計画的、かつ効率的に修繕を行い、修繕費用の抑制に努める必要がある。</t>
    <rPh sb="1" eb="3">
      <t>トウチョウ</t>
    </rPh>
    <rPh sb="4" eb="16">
      <t>トクテイチイキセイカツハイスイショリジギョウ</t>
    </rPh>
    <rPh sb="18" eb="26">
      <t>ノウギョウシュウラクハイスイジギョウ</t>
    </rPh>
    <rPh sb="26" eb="29">
      <t>クイキガイ</t>
    </rPh>
    <rPh sb="30" eb="32">
      <t>タイショウ</t>
    </rPh>
    <rPh sb="36" eb="38">
      <t>ヘイセイ</t>
    </rPh>
    <rPh sb="40" eb="42">
      <t>ネンド</t>
    </rPh>
    <rPh sb="44" eb="48">
      <t>マチセイビガタ</t>
    </rPh>
    <rPh sb="48" eb="51">
      <t>ジョウカソウ</t>
    </rPh>
    <rPh sb="52" eb="56">
      <t>キョウヨウカイシ</t>
    </rPh>
    <rPh sb="63" eb="70">
      <t>マチセイビガタジョウカソウ</t>
    </rPh>
    <rPh sb="74" eb="76">
      <t>ヘイセイ</t>
    </rPh>
    <rPh sb="78" eb="80">
      <t>ネンド</t>
    </rPh>
    <rPh sb="82" eb="84">
      <t>キョウヨウ</t>
    </rPh>
    <rPh sb="88" eb="91">
      <t>ジョウカソウ</t>
    </rPh>
    <rPh sb="94" eb="95">
      <t>ネン</t>
    </rPh>
    <rPh sb="96" eb="98">
      <t>ヘイセイ</t>
    </rPh>
    <rPh sb="100" eb="103">
      <t>ネンイゼン</t>
    </rPh>
    <rPh sb="104" eb="109">
      <t>コジンセッチガタ</t>
    </rPh>
    <rPh sb="109" eb="112">
      <t>ジョウカソウ</t>
    </rPh>
    <rPh sb="113" eb="115">
      <t>セッチ</t>
    </rPh>
    <rPh sb="121" eb="125">
      <t>キフサイノウ</t>
    </rPh>
    <rPh sb="128" eb="131">
      <t>ジョウカソウ</t>
    </rPh>
    <rPh sb="132" eb="134">
      <t>ヘイセイ</t>
    </rPh>
    <rPh sb="135" eb="136">
      <t>ネン</t>
    </rPh>
    <rPh sb="138" eb="140">
      <t>キョウヨウ</t>
    </rPh>
    <rPh sb="148" eb="151">
      <t>ジョウカソウ</t>
    </rPh>
    <rPh sb="152" eb="155">
      <t>ロウキュウカ</t>
    </rPh>
    <rPh sb="156" eb="157">
      <t>トモナ</t>
    </rPh>
    <rPh sb="158" eb="166">
      <t>ジョウカソウキキセツビルイ</t>
    </rPh>
    <rPh sb="167" eb="169">
      <t>シュウゼン</t>
    </rPh>
    <rPh sb="170" eb="172">
      <t>ゾウカ</t>
    </rPh>
    <rPh sb="177" eb="179">
      <t>ミコ</t>
    </rPh>
    <rPh sb="183" eb="184">
      <t>クニ</t>
    </rPh>
    <rPh sb="186" eb="191">
      <t>コウキョウシセツトウ</t>
    </rPh>
    <rPh sb="192" eb="196">
      <t>チョウジュミョウカ</t>
    </rPh>
    <rPh sb="197" eb="200">
      <t>ケイカクテキ</t>
    </rPh>
    <rPh sb="201" eb="204">
      <t>コウシントウ</t>
    </rPh>
    <rPh sb="205" eb="208">
      <t>チョウキテキ</t>
    </rPh>
    <rPh sb="209" eb="213">
      <t>コウキョウシセツ</t>
    </rPh>
    <rPh sb="220" eb="222">
      <t>トリクミ</t>
    </rPh>
    <rPh sb="223" eb="225">
      <t>スイシン</t>
    </rPh>
    <rPh sb="234" eb="242">
      <t>チョウジュミョウカキホンケイカク</t>
    </rPh>
    <rPh sb="244" eb="246">
      <t>サクテイ</t>
    </rPh>
    <rPh sb="248" eb="250">
      <t>レイワ</t>
    </rPh>
    <rPh sb="251" eb="253">
      <t>ネンド</t>
    </rPh>
    <rPh sb="257" eb="263">
      <t>コベツシセツケイカク</t>
    </rPh>
    <rPh sb="265" eb="267">
      <t>サクテイ</t>
    </rPh>
    <rPh sb="268" eb="269">
      <t>モト</t>
    </rPh>
    <rPh sb="274" eb="276">
      <t>トウチョウ</t>
    </rPh>
    <rPh sb="277" eb="279">
      <t>レイワ</t>
    </rPh>
    <rPh sb="280" eb="281">
      <t>ネン</t>
    </rPh>
    <rPh sb="283" eb="284">
      <t>ガツ</t>
    </rPh>
    <rPh sb="285" eb="287">
      <t>サクテイ</t>
    </rPh>
    <rPh sb="290" eb="292">
      <t>コンゴ</t>
    </rPh>
    <rPh sb="298" eb="301">
      <t>テイキテキ</t>
    </rPh>
    <rPh sb="302" eb="305">
      <t>テンケンオヨ</t>
    </rPh>
    <rPh sb="306" eb="310">
      <t>イジカンリ</t>
    </rPh>
    <rPh sb="311" eb="312">
      <t>オコナ</t>
    </rPh>
    <rPh sb="314" eb="318">
      <t>チュウチョウキテキ</t>
    </rPh>
    <rPh sb="319" eb="321">
      <t>シテン</t>
    </rPh>
    <rPh sb="322" eb="325">
      <t>ケイカクテキ</t>
    </rPh>
    <rPh sb="328" eb="331">
      <t>コウリツテキ</t>
    </rPh>
    <rPh sb="332" eb="334">
      <t>シュウゼン</t>
    </rPh>
    <rPh sb="335" eb="336">
      <t>オコナ</t>
    </rPh>
    <rPh sb="338" eb="342">
      <t>シュウゼンヒヨウ</t>
    </rPh>
    <rPh sb="343" eb="345">
      <t>ヨクセイ</t>
    </rPh>
    <rPh sb="346" eb="347">
      <t>ツト</t>
    </rPh>
    <rPh sb="349" eb="351">
      <t>ヒツヨウ</t>
    </rPh>
    <phoneticPr fontId="4"/>
  </si>
  <si>
    <t>　類似団体と比較して特に改善が必要となる部分は「水洗化率」であることが分かる。平成26年度より町単独事業である水洗化普及支援事業を活用して水洗化率の向上に努める必要がある。
　経営面においては、令和元年度に中長期的な経営の基本計画である経営戦略を策定したところであり、今後は効率的な施設管理に努め、使用料金の見直しの検討を行い、健全な経営を実施できるよう計画的に実施する必要がある。また、平成31年1月25日付け総務大臣通知により令和6年度までに公営企業会計に移行する必要があり、令和3年度から令和5年度まで「葛巻町農業集落排水事業等固定資産調査及び評価等企業会計移行支援業務委託」を行っており、円滑に移行できるように進めていきたい。</t>
    <rPh sb="1" eb="5">
      <t>ルイジダンタイ</t>
    </rPh>
    <rPh sb="6" eb="8">
      <t>ヒカク</t>
    </rPh>
    <rPh sb="10" eb="11">
      <t>トク</t>
    </rPh>
    <rPh sb="12" eb="14">
      <t>カイゼン</t>
    </rPh>
    <rPh sb="15" eb="17">
      <t>ヒツヨウ</t>
    </rPh>
    <rPh sb="20" eb="22">
      <t>ブブン</t>
    </rPh>
    <rPh sb="24" eb="28">
      <t>スイセンカリツ</t>
    </rPh>
    <rPh sb="35" eb="36">
      <t>ワ</t>
    </rPh>
    <rPh sb="39" eb="41">
      <t>ヘイセイ</t>
    </rPh>
    <rPh sb="43" eb="45">
      <t>ネンド</t>
    </rPh>
    <rPh sb="47" eb="52">
      <t>マチタンドクジギョウ</t>
    </rPh>
    <rPh sb="55" eb="58">
      <t>スイセンカ</t>
    </rPh>
    <rPh sb="58" eb="64">
      <t>フキュウシエンジギョウ</t>
    </rPh>
    <rPh sb="65" eb="67">
      <t>カツヨウ</t>
    </rPh>
    <rPh sb="69" eb="73">
      <t>スイセンカリツ</t>
    </rPh>
    <rPh sb="74" eb="76">
      <t>コウジョウ</t>
    </rPh>
    <rPh sb="77" eb="78">
      <t>ツト</t>
    </rPh>
    <rPh sb="80" eb="82">
      <t>ヒツヨウ</t>
    </rPh>
    <rPh sb="88" eb="91">
      <t>ケイエイメン</t>
    </rPh>
    <rPh sb="97" eb="101">
      <t>レイワガンネン</t>
    </rPh>
    <rPh sb="101" eb="102">
      <t>ド</t>
    </rPh>
    <rPh sb="103" eb="107">
      <t>チュウチョウキテキ</t>
    </rPh>
    <rPh sb="108" eb="110">
      <t>ケイエイ</t>
    </rPh>
    <rPh sb="111" eb="115">
      <t>キホンケイカク</t>
    </rPh>
    <rPh sb="118" eb="122">
      <t>ケイエイセンリャク</t>
    </rPh>
    <rPh sb="123" eb="125">
      <t>サクテイ</t>
    </rPh>
    <rPh sb="134" eb="136">
      <t>コンゴ</t>
    </rPh>
    <rPh sb="137" eb="140">
      <t>コウリツテキ</t>
    </rPh>
    <rPh sb="141" eb="145">
      <t>シセツカンリ</t>
    </rPh>
    <rPh sb="146" eb="147">
      <t>ツト</t>
    </rPh>
    <rPh sb="149" eb="153">
      <t>シヨウリョウキン</t>
    </rPh>
    <rPh sb="154" eb="156">
      <t>ミナオ</t>
    </rPh>
    <rPh sb="158" eb="160">
      <t>ケントウ</t>
    </rPh>
    <rPh sb="161" eb="162">
      <t>オコナ</t>
    </rPh>
    <rPh sb="164" eb="166">
      <t>ケンゼン</t>
    </rPh>
    <rPh sb="167" eb="169">
      <t>ケイエイ</t>
    </rPh>
    <rPh sb="170" eb="172">
      <t>ジッシ</t>
    </rPh>
    <rPh sb="177" eb="180">
      <t>ケイカクテキ</t>
    </rPh>
    <rPh sb="181" eb="183">
      <t>ジッシ</t>
    </rPh>
    <rPh sb="185" eb="187">
      <t>ヒツヨウ</t>
    </rPh>
    <rPh sb="194" eb="196">
      <t>ヘイセイ</t>
    </rPh>
    <rPh sb="198" eb="199">
      <t>ネン</t>
    </rPh>
    <rPh sb="200" eb="201">
      <t>ガツ</t>
    </rPh>
    <rPh sb="203" eb="205">
      <t>ニチヅ</t>
    </rPh>
    <rPh sb="206" eb="212">
      <t>ソウムダイジンツウチ</t>
    </rPh>
    <rPh sb="215" eb="217">
      <t>レイワ</t>
    </rPh>
    <rPh sb="218" eb="220">
      <t>ネンド</t>
    </rPh>
    <rPh sb="223" eb="229">
      <t>コウエイキギョウカイケイ</t>
    </rPh>
    <rPh sb="230" eb="232">
      <t>イコウ</t>
    </rPh>
    <rPh sb="234" eb="236">
      <t>ヒツヨウ</t>
    </rPh>
    <rPh sb="240" eb="242">
      <t>レイワ</t>
    </rPh>
    <rPh sb="243" eb="245">
      <t>ネンド</t>
    </rPh>
    <rPh sb="247" eb="249">
      <t>レイワ</t>
    </rPh>
    <rPh sb="250" eb="252">
      <t>ネンド</t>
    </rPh>
    <rPh sb="255" eb="258">
      <t>クズマキマチ</t>
    </rPh>
    <rPh sb="258" eb="266">
      <t>ノウギョウシュウラクハイスイジギョウ</t>
    </rPh>
    <rPh sb="266" eb="267">
      <t>トウ</t>
    </rPh>
    <rPh sb="267" eb="273">
      <t>コテイシサンチョウサ</t>
    </rPh>
    <rPh sb="273" eb="274">
      <t>オヨ</t>
    </rPh>
    <rPh sb="275" eb="277">
      <t>ヒョウカ</t>
    </rPh>
    <rPh sb="277" eb="278">
      <t>トウ</t>
    </rPh>
    <rPh sb="278" eb="282">
      <t>キギョウカイケイ</t>
    </rPh>
    <rPh sb="282" eb="284">
      <t>イコウ</t>
    </rPh>
    <phoneticPr fontId="4"/>
  </si>
  <si>
    <t>　①収益的収支比率は、昨年度と比較すると約6％減少している。維持管理費の削減など経営改善に向けた取り組みが必要である。
　④企業債残高対事業規模比率は、浄化槽設置工事の実施もあり、類似団体と比較して高い数値となっている。
　⑤経費回収率は、昨年度と比較して約8％減少している。使用料収入以外に依存しているため、適切な使用料収入の確保と維持管理費の削減が求められる。
　⑥汚水処理原価は、類似団体と比較して低い状態で推移しているが、維持管理費の削減や経費抑制に努め、効率性を高める努力を行うことにより、健全な経営に努めることが必要である。
　⑧水洗化率は、類似団体と比較すると低い数値となっている。継続して町整備型浄化槽の設置を行っていることで、年約1％ずつ上昇しているが、近年浄化槽の設置基数が鈍化している。設置の意向がある世帯に対して、集中して普及啓発を行っていきたい。</t>
    <rPh sb="2" eb="9">
      <t>シュウエキテキシュウシヒリツ</t>
    </rPh>
    <rPh sb="11" eb="14">
      <t>サクネンド</t>
    </rPh>
    <rPh sb="15" eb="17">
      <t>ヒカク</t>
    </rPh>
    <rPh sb="20" eb="21">
      <t>ヤク</t>
    </rPh>
    <rPh sb="23" eb="25">
      <t>ゲンショウ</t>
    </rPh>
    <rPh sb="354" eb="356">
      <t>セッチ</t>
    </rPh>
    <rPh sb="357" eb="359">
      <t>イコウ</t>
    </rPh>
    <rPh sb="362" eb="364">
      <t>セタイ</t>
    </rPh>
    <rPh sb="365" eb="366">
      <t>タイ</t>
    </rPh>
    <rPh sb="369" eb="371">
      <t>シュウチュウ</t>
    </rPh>
    <rPh sb="373" eb="375">
      <t>フキュウ</t>
    </rPh>
    <rPh sb="375" eb="377">
      <t>ケイハツ</t>
    </rPh>
    <rPh sb="378" eb="37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</si>
</sst>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37-44F2-9663-BC304AE51A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37-44F2-9663-BC304AE51A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DB-4F79-A0FD-1C5C1B29D9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BDDB-4F79-A0FD-1C5C1B29D9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29.44</c:v>
                </c:pt>
                <c:pt idx="1">
                  <c:v>31.53</c:v>
                </c:pt>
                <c:pt idx="2">
                  <c:v>32.68</c:v>
                </c:pt>
                <c:pt idx="3">
                  <c:v>33.700000000000003</c:v>
                </c:pt>
                <c:pt idx="4">
                  <c:v>35.15</c:v>
                </c:pt>
              </c:numCache>
            </c:numRef>
          </c:val>
          <c:extLst>
            <c:ext xmlns:c16="http://schemas.microsoft.com/office/drawing/2014/chart" uri="{C3380CC4-5D6E-409C-BE32-E72D297353CC}">
              <c16:uniqueId val="{00000000-FF74-40B4-A6B2-EE80ACE924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FF74-40B4-A6B2-EE80ACE924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85.44</c:v>
                </c:pt>
                <c:pt idx="1">
                  <c:v>88.3</c:v>
                </c:pt>
                <c:pt idx="2">
                  <c:v>95.37</c:v>
                </c:pt>
                <c:pt idx="3">
                  <c:v>94.64</c:v>
                </c:pt>
                <c:pt idx="4">
                  <c:v>88.66</c:v>
                </c:pt>
              </c:numCache>
            </c:numRef>
          </c:val>
          <c:extLst>
            <c:ext xmlns:c16="http://schemas.microsoft.com/office/drawing/2014/chart" uri="{C3380CC4-5D6E-409C-BE32-E72D297353CC}">
              <c16:uniqueId val="{00000000-C155-4403-855E-3538B6D614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55-4403-855E-3538B6D614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F-4F90-9321-8B7213DC8C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F-4F90-9321-8B7213DC8C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70-460E-855C-62CC6A5F7D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0-460E-855C-62CC6A5F7D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3-4D21-AE66-B3A2141EC8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3-4D21-AE66-B3A2141EC8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3-4F3B-9EFA-A3FCF9A720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3-4F3B-9EFA-A3FCF9A720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2060.79</c:v>
                </c:pt>
                <c:pt idx="1">
                  <c:v>2032.13</c:v>
                </c:pt>
                <c:pt idx="2">
                  <c:v>1928.26</c:v>
                </c:pt>
                <c:pt idx="3">
                  <c:v>1925.99</c:v>
                </c:pt>
                <c:pt idx="4">
                  <c:v>1906.76</c:v>
                </c:pt>
              </c:numCache>
            </c:numRef>
          </c:val>
          <c:extLst>
            <c:ext xmlns:c16="http://schemas.microsoft.com/office/drawing/2014/chart" uri="{C3380CC4-5D6E-409C-BE32-E72D297353CC}">
              <c16:uniqueId val="{00000000-3465-4169-9979-0E7717C4A3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3465-4169-9979-0E7717C4A3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79.790000000000006</c:v>
                </c:pt>
                <c:pt idx="1">
                  <c:v>80.31</c:v>
                </c:pt>
                <c:pt idx="2">
                  <c:v>82.09</c:v>
                </c:pt>
                <c:pt idx="3">
                  <c:v>80.38</c:v>
                </c:pt>
                <c:pt idx="4">
                  <c:v>72.27</c:v>
                </c:pt>
              </c:numCache>
            </c:numRef>
          </c:val>
          <c:extLst>
            <c:ext xmlns:c16="http://schemas.microsoft.com/office/drawing/2014/chart" uri="{C3380CC4-5D6E-409C-BE32-E72D297353CC}">
              <c16:uniqueId val="{00000000-4452-42F7-8586-E60E01EF57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4452-42F7-8586-E60E01EF57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175.64</c:v>
                </c:pt>
                <c:pt idx="1">
                  <c:v>174.84</c:v>
                </c:pt>
                <c:pt idx="2">
                  <c:v>170.89</c:v>
                </c:pt>
                <c:pt idx="3">
                  <c:v>180.57</c:v>
                </c:pt>
                <c:pt idx="4">
                  <c:v>204.91</c:v>
                </c:pt>
              </c:numCache>
            </c:numRef>
          </c:val>
          <c:extLst>
            <c:ext xmlns:c16="http://schemas.microsoft.com/office/drawing/2014/chart" uri="{C3380CC4-5D6E-409C-BE32-E72D297353CC}">
              <c16:uniqueId val="{00000000-BD51-4BD1-B339-3A5EA9294A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BD51-4BD1-B339-3A5EA9294A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3"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葛巻町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5745</v>
      </c>
      <c r="AM8" s="42"/>
      <c r="AN8" s="42"/>
      <c r="AO8" s="42"/>
      <c r="AP8" s="42"/>
      <c r="AQ8" s="42"/>
      <c r="AR8" s="42"/>
      <c r="AS8" s="42"/>
      <c r="AT8" s="35">
        <f>データ!T6</f>
        <v>434.96</v>
      </c>
      <c r="AU8" s="35"/>
      <c r="AV8" s="35"/>
      <c r="AW8" s="35"/>
      <c r="AX8" s="35"/>
      <c r="AY8" s="35"/>
      <c r="AZ8" s="35"/>
      <c r="BA8" s="35"/>
      <c r="BB8" s="35">
        <f>データ!U6</f>
        <v>13.21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68.14</v>
      </c>
      <c r="Q10" s="35"/>
      <c r="R10" s="35"/>
      <c r="S10" s="35"/>
      <c r="T10" s="35"/>
      <c r="U10" s="35"/>
      <c r="V10" s="35"/>
      <c r="W10" s="35">
        <f>データ!Q6</f>
        <v>100</v>
      </c>
      <c r="X10" s="35"/>
      <c r="Y10" s="35"/>
      <c r="Z10" s="35"/>
      <c r="AA10" s="35"/>
      <c r="AB10" s="35"/>
      <c r="AC10" s="35"/>
      <c r="AD10" s="42">
        <f>データ!R6</f>
        <v>1650</v>
      </c>
      <c r="AE10" s="42"/>
      <c r="AF10" s="42"/>
      <c r="AG10" s="42"/>
      <c r="AH10" s="42"/>
      <c r="AI10" s="42"/>
      <c r="AJ10" s="42"/>
      <c r="AK10" s="2"/>
      <c r="AL10" s="42">
        <f>データ!V6</f>
        <v>3881</v>
      </c>
      <c r="AM10" s="42"/>
      <c r="AN10" s="42"/>
      <c r="AO10" s="42"/>
      <c r="AP10" s="42"/>
      <c r="AQ10" s="42"/>
      <c r="AR10" s="42"/>
      <c r="AS10" s="42"/>
      <c r="AT10" s="35">
        <f>データ!W6</f>
        <v>434.29</v>
      </c>
      <c r="AU10" s="35"/>
      <c r="AV10" s="35"/>
      <c r="AW10" s="35"/>
      <c r="AX10" s="35"/>
      <c r="AY10" s="35"/>
      <c r="AZ10" s="35"/>
      <c r="BA10" s="35"/>
      <c r="BB10" s="35">
        <f>データ!X6</f>
        <v>8.94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44</v>
      </c>
      <c r="O86" s="12" t="str">
        <f>データ!EO6</f>
        <v>【-】</v>
      </c>
    </row>
  </sheetData>
  <sheetProtection algorithmName="SHA-512" hashValue="2tTXareiEUfr7VHNuB+f50omMxEd9cTWUTPe4ReLt9HR10zUewQqXJSbKkScEu2h6PGpirjCxP3WjRIn1Q63dw==" saltValue="EI9q8REhplpfOuxokbtI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33022</v>
      </c>
      <c r="D6" s="19">
        <f t="shared" si="3"/>
        <v>47</v>
      </c>
      <c r="E6" s="19">
        <f t="shared" si="3"/>
        <v>18</v>
      </c>
      <c r="F6" s="19">
        <f t="shared" si="3"/>
        <v>0</v>
      </c>
      <c r="G6" s="19">
        <f t="shared" si="3"/>
        <v>0</v>
      </c>
      <c r="H6" s="19" t="str">
        <f t="shared" si="3"/>
        <v>岩手県　葛巻町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68.14</v>
      </c>
      <c r="Q6" s="20">
        <f t="shared" si="3"/>
        <v>100</v>
      </c>
      <c r="R6" s="20">
        <f t="shared" si="3"/>
        <v>1650</v>
      </c>
      <c r="S6" s="20">
        <f t="shared" si="3"/>
        <v>5745</v>
      </c>
      <c r="T6" s="20">
        <f t="shared" si="3"/>
        <v>434.96</v>
      </c>
      <c r="U6" s="20">
        <f t="shared" si="3"/>
        <v>13.21</v>
      </c>
      <c r="V6" s="20">
        <f t="shared" si="3"/>
        <v>3881</v>
      </c>
      <c r="W6" s="20">
        <f t="shared" si="3"/>
        <v>434.29</v>
      </c>
      <c r="X6" s="20">
        <f t="shared" si="3"/>
        <v>8.94</v>
      </c>
      <c r="Y6" s="21">
        <f>IF(Y7="",NA(),Y7)</f>
        <v>85.44</v>
      </c>
      <c r="Z6" s="21">
        <f t="shared" ref="Z6:AH6" si="4">IF(Z7="",NA(),Z7)</f>
        <v>88.3</v>
      </c>
      <c r="AA6" s="21">
        <f t="shared" si="4"/>
        <v>95.37</v>
      </c>
      <c r="AB6" s="21">
        <f t="shared" si="4"/>
        <v>94.64</v>
      </c>
      <c r="AC6" s="21">
        <f t="shared" si="4"/>
        <v>88.66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2060.79</v>
      </c>
      <c r="BG6" s="21">
        <f t="shared" ref="BG6:BO6" si="7">IF(BG7="",NA(),BG7)</f>
        <v>2032.13</v>
      </c>
      <c r="BH6" s="21">
        <f t="shared" si="7"/>
        <v>1928.26</v>
      </c>
      <c r="BI6" s="21">
        <f t="shared" si="7"/>
        <v>1925.99</v>
      </c>
      <c r="BJ6" s="21">
        <f t="shared" si="7"/>
        <v>1906.76</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79.790000000000006</v>
      </c>
      <c r="BR6" s="21">
        <f t="shared" ref="BR6:BZ6" si="8">IF(BR7="",NA(),BR7)</f>
        <v>80.31</v>
      </c>
      <c r="BS6" s="21">
        <f t="shared" si="8"/>
        <v>82.09</v>
      </c>
      <c r="BT6" s="21">
        <f t="shared" si="8"/>
        <v>80.38</v>
      </c>
      <c r="BU6" s="21">
        <f t="shared" si="8"/>
        <v>72.27</v>
      </c>
      <c r="BV6" s="21">
        <f t="shared" si="8"/>
        <v>64.78</v>
      </c>
      <c r="BW6" s="21">
        <f t="shared" si="8"/>
        <v>63.06</v>
      </c>
      <c r="BX6" s="21">
        <f t="shared" si="8"/>
        <v>62.5</v>
      </c>
      <c r="BY6" s="21">
        <f t="shared" si="8"/>
        <v>60.59</v>
      </c>
      <c r="BZ6" s="21">
        <f t="shared" si="8"/>
        <v>60</v>
      </c>
      <c r="CA6" s="20" t="str">
        <f>IF(CA7="","",IF(CA7="-","【-】","【"&amp;SUBSTITUTE(TEXT(CA7,"#,##0.00"),"-","△")&amp;"】"))</f>
        <v>【57.71】</v>
      </c>
      <c r="CB6" s="21">
        <f>IF(CB7="",NA(),CB7)</f>
        <v>175.64</v>
      </c>
      <c r="CC6" s="21">
        <f t="shared" ref="CC6:CK6" si="9">IF(CC7="",NA(),CC7)</f>
        <v>174.84</v>
      </c>
      <c r="CD6" s="21">
        <f t="shared" si="9"/>
        <v>170.89</v>
      </c>
      <c r="CE6" s="21">
        <f t="shared" si="9"/>
        <v>180.57</v>
      </c>
      <c r="CF6" s="21">
        <f t="shared" si="9"/>
        <v>204.91</v>
      </c>
      <c r="CG6" s="21">
        <f t="shared" si="9"/>
        <v>250.21</v>
      </c>
      <c r="CH6" s="21">
        <f t="shared" si="9"/>
        <v>264.77</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61.79</v>
      </c>
      <c r="CS6" s="21">
        <f t="shared" si="10"/>
        <v>59.94</v>
      </c>
      <c r="CT6" s="21">
        <f t="shared" si="10"/>
        <v>59.64</v>
      </c>
      <c r="CU6" s="21">
        <f t="shared" si="10"/>
        <v>58.19</v>
      </c>
      <c r="CV6" s="21">
        <f t="shared" si="10"/>
        <v>56.52</v>
      </c>
      <c r="CW6" s="20" t="str">
        <f>IF(CW7="","",IF(CW7="-","【-】","【"&amp;SUBSTITUTE(TEXT(CW7,"#,##0.00"),"-","△")&amp;"】"))</f>
        <v>【56.80】</v>
      </c>
      <c r="CX6" s="21">
        <f>IF(CX7="",NA(),CX7)</f>
        <v>29.44</v>
      </c>
      <c r="CY6" s="21">
        <f t="shared" ref="CY6:DG6" si="11">IF(CY7="",NA(),CY7)</f>
        <v>31.53</v>
      </c>
      <c r="CZ6" s="21">
        <f t="shared" si="11"/>
        <v>32.68</v>
      </c>
      <c r="DA6" s="21">
        <f t="shared" si="11"/>
        <v>33.700000000000003</v>
      </c>
      <c r="DB6" s="21">
        <f t="shared" si="11"/>
        <v>35.15</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33022</v>
      </c>
      <c r="D7" s="23">
        <v>47</v>
      </c>
      <c r="E7" s="23">
        <v>18</v>
      </c>
      <c r="F7" s="23">
        <v>0</v>
      </c>
      <c r="G7" s="23">
        <v>0</v>
      </c>
      <c r="H7" s="23" t="s">
        <v>98</v>
      </c>
      <c r="I7" s="23" t="s">
        <v>99</v>
      </c>
      <c r="J7" s="23" t="s">
        <v>100</v>
      </c>
      <c r="K7" s="23" t="s">
        <v>101</v>
      </c>
      <c r="L7" s="23" t="s">
        <v>102</v>
      </c>
      <c r="M7" s="23" t="s">
        <v>103</v>
      </c>
      <c r="N7" s="24" t="s">
        <v>104</v>
      </c>
      <c r="O7" s="24" t="s">
        <v>105</v>
      </c>
      <c r="P7" s="24">
        <v>68.14</v>
      </c>
      <c r="Q7" s="24">
        <v>100</v>
      </c>
      <c r="R7" s="24">
        <v>1650</v>
      </c>
      <c r="S7" s="24">
        <v>5745</v>
      </c>
      <c r="T7" s="24">
        <v>434.96</v>
      </c>
      <c r="U7" s="24">
        <v>13.21</v>
      </c>
      <c r="V7" s="24">
        <v>3881</v>
      </c>
      <c r="W7" s="24">
        <v>434.29</v>
      </c>
      <c r="X7" s="24">
        <v>8.94</v>
      </c>
      <c r="Y7" s="24">
        <v>85.44</v>
      </c>
      <c r="Z7" s="24">
        <v>88.3</v>
      </c>
      <c r="AA7" s="24">
        <v>95.37</v>
      </c>
      <c r="AB7" s="24">
        <v>94.64</v>
      </c>
      <c r="AC7" s="24">
        <v>88.66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2060.79</v>
      </c>
      <c r="BG7" s="24">
        <v>2032.13</v>
      </c>
      <c r="BH7" s="24">
        <v>1928.26</v>
      </c>
      <c r="BI7" s="24">
        <v>1925.99</v>
      </c>
      <c r="BJ7" s="24">
        <v>1906.76</v>
      </c>
      <c r="BK7" s="24">
        <v>244.85</v>
      </c>
      <c r="BL7" s="24">
        <v>296.89</v>
      </c>
      <c r="BM7" s="24">
        <v>270.57</v>
      </c>
      <c r="BN7" s="24">
        <v>294.27</v>
      </c>
      <c r="BO7" s="24">
        <v>294.08999999999997</v>
      </c>
      <c r="BP7" s="24">
        <v>310.14</v>
      </c>
      <c r="BQ7" s="24">
        <v>79.790000000000006</v>
      </c>
      <c r="BR7" s="24">
        <v>80.31</v>
      </c>
      <c r="BS7" s="24">
        <v>82.09</v>
      </c>
      <c r="BT7" s="24">
        <v>80.38</v>
      </c>
      <c r="BU7" s="24">
        <v>72.27</v>
      </c>
      <c r="BV7" s="24">
        <v>64.78</v>
      </c>
      <c r="BW7" s="24">
        <v>63.06</v>
      </c>
      <c r="BX7" s="24">
        <v>62.5</v>
      </c>
      <c r="BY7" s="24">
        <v>60.59</v>
      </c>
      <c r="BZ7" s="24">
        <v>60</v>
      </c>
      <c r="CA7" s="24">
        <v>57.71</v>
      </c>
      <c r="CB7" s="24">
        <v>175.64</v>
      </c>
      <c r="CC7" s="24">
        <v>174.84</v>
      </c>
      <c r="CD7" s="24">
        <v>170.89</v>
      </c>
      <c r="CE7" s="24">
        <v>180.57</v>
      </c>
      <c r="CF7" s="24">
        <v>204.91</v>
      </c>
      <c r="CG7" s="24">
        <v>250.21</v>
      </c>
      <c r="CH7" s="24">
        <v>264.77</v>
      </c>
      <c r="CI7" s="24">
        <v>269.33</v>
      </c>
      <c r="CJ7" s="24">
        <v>280.23</v>
      </c>
      <c r="CK7" s="24">
        <v>282.70999999999998</v>
      </c>
      <c r="CL7" s="24">
        <v>286.17</v>
      </c>
      <c r="CM7" s="24" t="s">
        <v>104</v>
      </c>
      <c r="CN7" s="24" t="s">
        <v>104</v>
      </c>
      <c r="CO7" s="24" t="s">
        <v>104</v>
      </c>
      <c r="CP7" s="24" t="s">
        <v>104</v>
      </c>
      <c r="CQ7" s="24" t="s">
        <v>104</v>
      </c>
      <c r="CR7" s="24">
        <v>61.79</v>
      </c>
      <c r="CS7" s="24">
        <v>59.94</v>
      </c>
      <c r="CT7" s="24">
        <v>59.64</v>
      </c>
      <c r="CU7" s="24">
        <v>58.19</v>
      </c>
      <c r="CV7" s="24">
        <v>56.52</v>
      </c>
      <c r="CW7" s="24">
        <v>56.8</v>
      </c>
      <c r="CX7" s="24">
        <v>29.44</v>
      </c>
      <c r="CY7" s="24">
        <v>31.53</v>
      </c>
      <c r="CZ7" s="24">
        <v>32.68</v>
      </c>
      <c r="DA7" s="24">
        <v>33.700000000000003</v>
      </c>
      <c r="DB7" s="24">
        <v>35.15</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2023-01-18T01:43:30Z</cp:lastPrinted>
  <dcterms:created xsi:type="dcterms:W3CDTF">2022-12-01T02:05:56Z</dcterms:created>
  <dcterms:modified xsi:type="dcterms:W3CDTF">2023-01-20T08:08:14Z</dcterms:modified>
  <cp:category/>
</cp:coreProperties>
</file>