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非共有\08建設水道\13上下水道\02 下水道\04 決算統計\R03年度\経営比較分析表\"/>
    </mc:Choice>
  </mc:AlternateContent>
  <xr:revisionPtr revIDLastSave="0" documentId="13_ncr:1_{44B8A6B4-D465-4D5F-98AE-97CBAE11C7B5}" xr6:coauthVersionLast="47" xr6:coauthVersionMax="47" xr10:uidLastSave="{00000000-0000-0000-0000-000000000000}"/>
  <workbookProtection workbookAlgorithmName="SHA-512" workbookHashValue="MWs6n7qXPDPnRA7sfOkiTREd4rb/IQgtDi4HjtSHGmjMspueMRL5YssnDasP2a7ZG09+APoKZGGltqnOCf2wMQ==" workbookSaltValue="c1QiYOGjXgYVXsuU64KI1w==" workbookSpinCount="100000" lockStructure="1"/>
  <bookViews>
    <workbookView xWindow="-108" yWindow="-108" windowWidth="23256" windowHeight="1245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E86" i="4"/>
  <c r="AT10" i="4"/>
  <c r="AL10" i="4"/>
  <c r="W10" i="4"/>
  <c r="I10" i="4"/>
  <c r="AL8" i="4"/>
  <c r="P8" i="4"/>
  <c r="I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<sst xmlns="http://schemas.openxmlformats.org/spreadsheetml/2006/main" count="236" uniqueCount="118">
  <si>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</si>
  <si>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</si>
  <si>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</si>
  <si>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</si>
  <si>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</si>
  <si>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</si>
  <si>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</si>
  <si>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</si>
  <si>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</si>
  <si>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</si>
  <si>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</si>
  <si>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</si>
  <si>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</si>
  <si>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</si>
  <si>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</si>
  <si>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</si>
  <si>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</si>
  <si>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</si>
  <si>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</si>
  <si>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</si>
  <si>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</si>
  <si>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</si>
  <si>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</si>
  <si>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</si>
  <si>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</si>
  <si>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</si>
  <si>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</si>
  <si>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</si>
  <si>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</si>
  <si>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</si>
  <si>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</si>
  <si>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</si>
  <si>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</si>
  <si>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</si>
  <si>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</si>
  <si>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</si>
  <si>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</si>
  <si>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</si>
  <si>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</si>
  <si>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</si>
  <si>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</si>
  <si>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</si>
  <si>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</si>
  <si>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</si>
  <si>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</si>
  <si>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</si>
  <si>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</si>
  <si>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</si>
  <si>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</si>
  <si>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</si>
  <si>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</si>
  <si>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</si>
  <si>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</si>
  <si>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</si>
  <si>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</si>
  <si>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</si>
  <si>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</si>
  <si>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</si>
  <si>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</si>
  <si>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</si>
  <si>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</si>
  <si>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</si>
  <si>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</si>
  <si>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</si>
  <si>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</si>
  <si>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</si>
  <si>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</si>
  <si>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</si>
  <si>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</si>
  <si>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</si>
  <si>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</si>
  <si>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</si>
  <si>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</si>
  <si>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</si>
  <si>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</si>
  <si>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</si>
  <si>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</si>
  <si>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</si>
  <si>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</si>
  <si>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</si>
  <si>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</si>
  <si>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</si>
  <si>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</si>
  <si>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</si>
  <si>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</si>
  <si>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</si>
  <si>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</si>
  <si>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</si>
  <si>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</si>
  <si>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</si>
  <si>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</si>
  <si>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</si>
  <si>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</si>
  <si>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</si>
  <si>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</si>
  <si>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</si>
  <si>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葛巻町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</si>
  <si>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</si>
  <si>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</si>
  <si>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</si>
  <si>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</si>
  <si>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</si>
  <si>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</si>
  <si>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</si>
  <si>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</si>
  <si>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</si>
  <si>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</si>
  <si>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</si>
  <si>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</si>
  <si>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</si>
  <si>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</si>
  <si>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</si>
  <si>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</si>
  <si>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</si>
  <si>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</si>
  <si>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町の農業集落排水事業は、葛巻地区及び四日市地区の2地区となっており、葛巻地区は平成10年4月1日、四日市地区は平成13年4月1日から供用開始している。葛巻地区は供用開始から24年、四日市地区は21年が経過しており、処理場の機器等の修繕が必要となっている。
　国では、公共施設等の長寿命化、計画的な更新等の長期的な公共施設マネジメントの取組を推進するため「インフラ長寿命化基本計画」を策定し、令和2年度までに「個別施設計画」の策定を求めていた。
　当町では、国庫補助事業を活用し、令和元年に機能診断調査を実施し、令和2年度に最適整備構想（個別施設計画）を策定したところであり、今後は最適整備構想（個別施設計画）に基づき、計画的な更新事業を行い、施設の長寿命化を図っていく予定である。</t>
    <rPh sb="1" eb="3">
      <t>トウチョウ</t>
    </rPh>
    <rPh sb="4" eb="12">
      <t>ノウギョウシュウラクハイスイジギョウ</t>
    </rPh>
    <rPh sb="14" eb="18">
      <t>クズマキチク</t>
    </rPh>
    <rPh sb="18" eb="19">
      <t>オヨ</t>
    </rPh>
    <rPh sb="20" eb="25">
      <t>ヨッカイチチク</t>
    </rPh>
    <rPh sb="27" eb="29">
      <t>チク</t>
    </rPh>
    <rPh sb="36" eb="40">
      <t>クズマキチク</t>
    </rPh>
    <rPh sb="41" eb="43">
      <t>ヘイセイ</t>
    </rPh>
    <rPh sb="45" eb="46">
      <t>ネン</t>
    </rPh>
    <rPh sb="47" eb="48">
      <t>ガツ</t>
    </rPh>
    <rPh sb="49" eb="50">
      <t>ニチ</t>
    </rPh>
    <rPh sb="51" eb="56">
      <t>ヨッカイチチク</t>
    </rPh>
    <rPh sb="57" eb="59">
      <t>ヘイセイ</t>
    </rPh>
    <rPh sb="61" eb="62">
      <t>ネン</t>
    </rPh>
    <rPh sb="63" eb="64">
      <t>ガツ</t>
    </rPh>
    <rPh sb="65" eb="66">
      <t>ニチ</t>
    </rPh>
    <rPh sb="68" eb="72">
      <t>キョウヨウカイシ</t>
    </rPh>
    <rPh sb="77" eb="81">
      <t>クズマキチク</t>
    </rPh>
    <rPh sb="82" eb="86">
      <t>キョウヨウカイシ</t>
    </rPh>
    <rPh sb="90" eb="91">
      <t>ネン</t>
    </rPh>
    <rPh sb="92" eb="97">
      <t>ヨッカイチチク</t>
    </rPh>
    <rPh sb="100" eb="101">
      <t>ネン</t>
    </rPh>
    <rPh sb="102" eb="104">
      <t>ケイカ</t>
    </rPh>
    <rPh sb="109" eb="112">
      <t>ショリジョウ</t>
    </rPh>
    <rPh sb="113" eb="116">
      <t>キキトウ</t>
    </rPh>
    <rPh sb="117" eb="119">
      <t>シュウゼン</t>
    </rPh>
    <rPh sb="120" eb="122">
      <t>ヒツヨウ</t>
    </rPh>
    <rPh sb="131" eb="132">
      <t>クニ</t>
    </rPh>
    <rPh sb="135" eb="140">
      <t>コウキョウシセツトウ</t>
    </rPh>
    <rPh sb="141" eb="145">
      <t>チョウジュミョウカ</t>
    </rPh>
    <rPh sb="146" eb="149">
      <t>ケイカクテキ</t>
    </rPh>
    <rPh sb="150" eb="153">
      <t>コウシントウ</t>
    </rPh>
    <rPh sb="154" eb="157">
      <t>チョウキテキ</t>
    </rPh>
    <rPh sb="158" eb="162">
      <t>コウキョウシセツ</t>
    </rPh>
    <rPh sb="169" eb="171">
      <t>トリクミ</t>
    </rPh>
    <rPh sb="172" eb="174">
      <t>スイシン</t>
    </rPh>
    <rPh sb="183" eb="187">
      <t>チョウジュミョウカ</t>
    </rPh>
    <rPh sb="187" eb="191">
      <t>キホンケイカク</t>
    </rPh>
    <rPh sb="193" eb="195">
      <t>サクテイ</t>
    </rPh>
    <rPh sb="197" eb="199">
      <t>レイワ</t>
    </rPh>
    <rPh sb="200" eb="202">
      <t>ネンド</t>
    </rPh>
    <rPh sb="206" eb="212">
      <t>コベツシセツケイカク</t>
    </rPh>
    <rPh sb="214" eb="216">
      <t>サクテイ</t>
    </rPh>
    <rPh sb="217" eb="218">
      <t>モト</t>
    </rPh>
    <rPh sb="225" eb="227">
      <t>トウチョウ</t>
    </rPh>
    <rPh sb="230" eb="236">
      <t>コッコホジョジギョウ</t>
    </rPh>
    <rPh sb="237" eb="239">
      <t>カツヨウ</t>
    </rPh>
    <rPh sb="241" eb="245">
      <t>レイワガンネン</t>
    </rPh>
    <rPh sb="246" eb="252">
      <t>キノウシンダンチョウサ</t>
    </rPh>
    <rPh sb="253" eb="255">
      <t>ジッシ</t>
    </rPh>
    <rPh sb="257" eb="259">
      <t>レイワ</t>
    </rPh>
    <rPh sb="260" eb="262">
      <t>ネンド</t>
    </rPh>
    <rPh sb="263" eb="269">
      <t>サイテキセイビコウソウ</t>
    </rPh>
    <rPh sb="270" eb="276">
      <t>コベツシセツケイカク</t>
    </rPh>
    <rPh sb="278" eb="280">
      <t>サクテイ</t>
    </rPh>
    <rPh sb="289" eb="291">
      <t>コンゴ</t>
    </rPh>
    <rPh sb="292" eb="298">
      <t>サイテキセイビコウソウ</t>
    </rPh>
    <rPh sb="299" eb="305">
      <t>コベツシセツケイカク</t>
    </rPh>
    <rPh sb="307" eb="308">
      <t>モト</t>
    </rPh>
    <rPh sb="311" eb="314">
      <t>ケイカクテキ</t>
    </rPh>
    <rPh sb="315" eb="319">
      <t>コウシンジギョウ</t>
    </rPh>
    <rPh sb="320" eb="321">
      <t>オコナ</t>
    </rPh>
    <rPh sb="323" eb="325">
      <t>シセツ</t>
    </rPh>
    <rPh sb="326" eb="330">
      <t>チョウジュミョウカ</t>
    </rPh>
    <rPh sb="331" eb="332">
      <t>ハカ</t>
    </rPh>
    <rPh sb="336" eb="338">
      <t>ヨテイ</t>
    </rPh>
    <phoneticPr fontId="4"/>
  </si>
  <si>
    <t>　①収益的収支比率は、80％台で推移しており、今後は地方債償還金の増加が見込まれるため、使用料収入の確保や維持管理費の削減など経営改善に向けた取り組みが必要である。
　④企業債残高対事業規模比率は、建設改良等の工事を実施していないため例年減少傾向にあるが、更新事業の実施が見込まれるため今後は増加する可能性がある。
　⑤経費回収率は、類似団体と比較すると高い数値で推移しているが、昨年度と比較すると約7％低い。適切な使用料収入の確保と施設維持管理費の削減が求められる。
　⑥汚水処理原価は類似団体より低い数値となっているが、年々上昇傾向にあるため、維持管理費の削減、接続率の向上による有収水量を増加させるなど経営改善が必要である。
　⑦施設利用率は、処理区域内の人口減少もあり、類似団体と比較すると低い状況が続いている。改善には「水洗化率」の向上が必須であり、水洗化率の向上に一層努める必要がある。
　⑧水洗化率は、町単独事業である水洗化普及支援事業等を活用し、年約1％ずつではあるが上昇傾向にある。しかし、類似団体と比較すると低い数値となっているため、今後は更なる普及促進を図るための啓蒙活動を行う努力が必要である。</t>
    <rPh sb="2" eb="5">
      <t>シュウエキテキ</t>
    </rPh>
    <rPh sb="5" eb="9">
      <t>シュウシヒリツ</t>
    </rPh>
    <rPh sb="14" eb="15">
      <t>ダイ</t>
    </rPh>
    <rPh sb="16" eb="18">
      <t>スイイ</t>
    </rPh>
    <rPh sb="23" eb="25">
      <t>コンゴ</t>
    </rPh>
    <rPh sb="26" eb="32">
      <t>チホウサイショウカンキン</t>
    </rPh>
    <rPh sb="33" eb="35">
      <t>ゾウカ</t>
    </rPh>
    <rPh sb="36" eb="38">
      <t>ミコ</t>
    </rPh>
    <rPh sb="44" eb="47">
      <t>シヨウリョウ</t>
    </rPh>
    <rPh sb="47" eb="49">
      <t>シュウニュウ</t>
    </rPh>
    <rPh sb="50" eb="52">
      <t>カクホ</t>
    </rPh>
    <rPh sb="53" eb="58">
      <t>イジカンリヒ</t>
    </rPh>
    <rPh sb="59" eb="61">
      <t>サクゲン</t>
    </rPh>
    <rPh sb="63" eb="67">
      <t>ケイエイカイゼン</t>
    </rPh>
    <rPh sb="68" eb="69">
      <t>ム</t>
    </rPh>
    <rPh sb="71" eb="72">
      <t>ト</t>
    </rPh>
    <rPh sb="73" eb="74">
      <t>ク</t>
    </rPh>
    <rPh sb="76" eb="78">
      <t>ヒツヨウ</t>
    </rPh>
    <rPh sb="160" eb="165">
      <t>ケイヒカイシュウリツ</t>
    </rPh>
    <rPh sb="167" eb="171">
      <t>ルイジダンタイ</t>
    </rPh>
    <rPh sb="172" eb="174">
      <t>ヒカク</t>
    </rPh>
    <rPh sb="177" eb="178">
      <t>タカ</t>
    </rPh>
    <rPh sb="179" eb="181">
      <t>スウチ</t>
    </rPh>
    <rPh sb="182" eb="184">
      <t>スイイ</t>
    </rPh>
    <rPh sb="190" eb="193">
      <t>サクネンド</t>
    </rPh>
    <rPh sb="194" eb="196">
      <t>ヒカク</t>
    </rPh>
    <rPh sb="199" eb="200">
      <t>ヤク</t>
    </rPh>
    <rPh sb="202" eb="203">
      <t>ヒク</t>
    </rPh>
    <rPh sb="205" eb="207">
      <t>テキセツ</t>
    </rPh>
    <rPh sb="208" eb="213">
      <t>シヨウリョウシュウニュウ</t>
    </rPh>
    <rPh sb="214" eb="216">
      <t>カクホ</t>
    </rPh>
    <rPh sb="217" eb="224">
      <t>シセツイジカンリヒ</t>
    </rPh>
    <rPh sb="225" eb="227">
      <t>サクゲン</t>
    </rPh>
    <rPh sb="228" eb="229">
      <t>モト</t>
    </rPh>
    <rPh sb="237" eb="243">
      <t>オスイショリゲンカ</t>
    </rPh>
    <rPh sb="244" eb="248">
      <t>ルイジダンタイ</t>
    </rPh>
    <rPh sb="250" eb="251">
      <t>ヒク</t>
    </rPh>
    <rPh sb="252" eb="254">
      <t>スウチ</t>
    </rPh>
    <rPh sb="262" eb="264">
      <t>ネンネン</t>
    </rPh>
    <rPh sb="264" eb="268">
      <t>ジョウショウケイコウ</t>
    </rPh>
    <rPh sb="274" eb="279">
      <t>イジカンリヒ</t>
    </rPh>
    <rPh sb="280" eb="282">
      <t>サクゲン</t>
    </rPh>
    <rPh sb="283" eb="286">
      <t>セツゾクリツ</t>
    </rPh>
    <rPh sb="287" eb="289">
      <t>コウジョウ</t>
    </rPh>
    <rPh sb="292" eb="296">
      <t>ユウシュウスイリョウ</t>
    </rPh>
    <rPh sb="297" eb="299">
      <t>ゾウカ</t>
    </rPh>
    <rPh sb="304" eb="308">
      <t>ケイエイカイゼン</t>
    </rPh>
    <rPh sb="309" eb="311">
      <t>ヒツヨウ</t>
    </rPh>
    <rPh sb="318" eb="323">
      <t>シセツリヨウリツ</t>
    </rPh>
    <rPh sb="325" eb="330">
      <t>ショリクイキナイ</t>
    </rPh>
    <rPh sb="331" eb="335">
      <t>ジンコウゲンショウ</t>
    </rPh>
    <rPh sb="339" eb="343">
      <t>ルイジダンタイ</t>
    </rPh>
    <rPh sb="344" eb="346">
      <t>ヒカク</t>
    </rPh>
    <rPh sb="349" eb="350">
      <t>ヒク</t>
    </rPh>
    <rPh sb="351" eb="353">
      <t>ジョウキョウ</t>
    </rPh>
    <rPh sb="354" eb="355">
      <t>ツヅ</t>
    </rPh>
    <rPh sb="360" eb="362">
      <t>カイゼン</t>
    </rPh>
    <rPh sb="365" eb="369">
      <t>スイセンカリツ</t>
    </rPh>
    <rPh sb="371" eb="373">
      <t>コウジョウ</t>
    </rPh>
    <rPh sb="374" eb="376">
      <t>ヒッス</t>
    </rPh>
    <rPh sb="380" eb="384">
      <t>スイセンカリツ</t>
    </rPh>
    <rPh sb="385" eb="387">
      <t>コウジョウ</t>
    </rPh>
    <rPh sb="388" eb="391">
      <t>イッソウツト</t>
    </rPh>
    <rPh sb="393" eb="395">
      <t>ヒツヨウ</t>
    </rPh>
    <rPh sb="402" eb="406">
      <t>スイセンカリツ</t>
    </rPh>
    <rPh sb="408" eb="413">
      <t>マチタンドクジギョウ</t>
    </rPh>
    <rPh sb="416" eb="425">
      <t>スイセンカフキュウシエンジギョウ</t>
    </rPh>
    <rPh sb="425" eb="426">
      <t>トウ</t>
    </rPh>
    <rPh sb="427" eb="429">
      <t>カツヨウ</t>
    </rPh>
    <rPh sb="431" eb="432">
      <t>ネン</t>
    </rPh>
    <rPh sb="432" eb="433">
      <t>ヤク</t>
    </rPh>
    <rPh sb="442" eb="446">
      <t>ジョウショウケイコウ</t>
    </rPh>
    <rPh sb="454" eb="458">
      <t>ルイジダンタイ</t>
    </rPh>
    <rPh sb="459" eb="461">
      <t>ヒカク</t>
    </rPh>
    <rPh sb="464" eb="465">
      <t>ヒク</t>
    </rPh>
    <rPh sb="466" eb="468">
      <t>スウチ</t>
    </rPh>
    <rPh sb="477" eb="479">
      <t>コンゴ</t>
    </rPh>
    <rPh sb="480" eb="481">
      <t>サラ</t>
    </rPh>
    <rPh sb="483" eb="487">
      <t>フキュウソクシン</t>
    </rPh>
    <rPh sb="488" eb="489">
      <t>ハカ</t>
    </rPh>
    <rPh sb="493" eb="497">
      <t>ケイモウカツドウ</t>
    </rPh>
    <rPh sb="498" eb="499">
      <t>オコナ</t>
    </rPh>
    <rPh sb="500" eb="502">
      <t>ドリョク</t>
    </rPh>
    <rPh sb="503" eb="505">
      <t>ヒツヨウ</t>
    </rPh>
    <phoneticPr fontId="4"/>
  </si>
  <si>
    <t>　類似団体と比較して特に改善が必要となる部分は「施設利用率」及び「水洗化率」となっている。平成26年度より水洗化普及支援事業を継続して水洗化率の向上に努めているが、今後は更なる普及促進を図るための啓蒙活動を行う努力が必要である。
　経営面においては、令和元年度に中長期的な経営の基本計画である経営戦略を策定した。今後は、最適整備構想（個別施設計画）に基づく更新事業や使用料の見直しの検討など、健全な経営を実施できるよう計画的に行う必要がある。また、平成31年1月25日付け総務大臣通知により令和6年度までに公営企業会計に移行する必要があり、令和3年度から令和5年度まで「葛巻町農業集落排水事業等固定資産調査及び評価等企業会計移行支援業務委託」を行っており、円滑に移行できるように進めていきたい。</t>
    <rPh sb="1" eb="5">
      <t>ルイジダンタイ</t>
    </rPh>
    <rPh sb="6" eb="8">
      <t>ヒカク</t>
    </rPh>
    <rPh sb="10" eb="11">
      <t>トク</t>
    </rPh>
    <rPh sb="12" eb="14">
      <t>カイゼン</t>
    </rPh>
    <rPh sb="15" eb="17">
      <t>ヒツヨウ</t>
    </rPh>
    <rPh sb="20" eb="22">
      <t>ブブン</t>
    </rPh>
    <rPh sb="24" eb="29">
      <t>シセツリヨウリツ</t>
    </rPh>
    <rPh sb="30" eb="31">
      <t>オヨ</t>
    </rPh>
    <rPh sb="33" eb="37">
      <t>スイセンカリツ</t>
    </rPh>
    <rPh sb="45" eb="47">
      <t>ヘイセイ</t>
    </rPh>
    <rPh sb="49" eb="51">
      <t>ネンド</t>
    </rPh>
    <rPh sb="53" eb="62">
      <t>スイセンカフキュウシエンジギョウ</t>
    </rPh>
    <rPh sb="63" eb="65">
      <t>ケイゾク</t>
    </rPh>
    <rPh sb="67" eb="71">
      <t>スイセンカリツ</t>
    </rPh>
    <rPh sb="72" eb="74">
      <t>コウジョウ</t>
    </rPh>
    <rPh sb="75" eb="76">
      <t>ツト</t>
    </rPh>
    <rPh sb="82" eb="84">
      <t>コンゴ</t>
    </rPh>
    <rPh sb="85" eb="86">
      <t>サラ</t>
    </rPh>
    <rPh sb="88" eb="92">
      <t>フキュウソクシン</t>
    </rPh>
    <rPh sb="93" eb="94">
      <t>ハカ</t>
    </rPh>
    <rPh sb="98" eb="102">
      <t>ケイモウカツドウ</t>
    </rPh>
    <rPh sb="103" eb="104">
      <t>オコナ</t>
    </rPh>
    <rPh sb="105" eb="107">
      <t>ドリョク</t>
    </rPh>
    <rPh sb="108" eb="110">
      <t>ヒツヨウ</t>
    </rPh>
    <rPh sb="116" eb="119">
      <t>ケイエイメン</t>
    </rPh>
    <rPh sb="125" eb="130">
      <t>レイワガンネンド</t>
    </rPh>
    <rPh sb="131" eb="135">
      <t>チュウチョウキテキ</t>
    </rPh>
    <rPh sb="136" eb="138">
      <t>ケイエイ</t>
    </rPh>
    <rPh sb="139" eb="143">
      <t>キホンケイカク</t>
    </rPh>
    <rPh sb="146" eb="150">
      <t>ケイエイセンリャク</t>
    </rPh>
    <rPh sb="151" eb="153">
      <t>サクテイ</t>
    </rPh>
    <rPh sb="156" eb="158">
      <t>コンゴ</t>
    </rPh>
    <rPh sb="160" eb="166">
      <t>サイテキセイビコウソウ</t>
    </rPh>
    <rPh sb="167" eb="173">
      <t>コベツシセツケイカク</t>
    </rPh>
    <rPh sb="175" eb="176">
      <t>モト</t>
    </rPh>
    <rPh sb="178" eb="182">
      <t>コウシンジギョウ</t>
    </rPh>
    <rPh sb="183" eb="186">
      <t>シヨウリョウ</t>
    </rPh>
    <rPh sb="187" eb="189">
      <t>ミナオ</t>
    </rPh>
    <rPh sb="191" eb="193">
      <t>ケントウ</t>
    </rPh>
    <rPh sb="196" eb="198">
      <t>ケンゼン</t>
    </rPh>
    <rPh sb="199" eb="201">
      <t>ケイエイ</t>
    </rPh>
    <rPh sb="202" eb="204">
      <t>ジッシ</t>
    </rPh>
    <rPh sb="209" eb="212">
      <t>ケイカクテキ</t>
    </rPh>
    <rPh sb="213" eb="214">
      <t>オコナ</t>
    </rPh>
    <rPh sb="215" eb="217">
      <t>ヒツヨウ</t>
    </rPh>
    <rPh sb="224" eb="226">
      <t>ヘイセイ</t>
    </rPh>
    <rPh sb="228" eb="229">
      <t>ネン</t>
    </rPh>
    <rPh sb="230" eb="231">
      <t>ガツ</t>
    </rPh>
    <rPh sb="233" eb="235">
      <t>ニチヅ</t>
    </rPh>
    <rPh sb="236" eb="242">
      <t>ソウムダイジンツウチ</t>
    </rPh>
    <rPh sb="245" eb="247">
      <t>レイワ</t>
    </rPh>
    <rPh sb="248" eb="250">
      <t>ネンド</t>
    </rPh>
    <rPh sb="253" eb="259">
      <t>コウエイキギョウカイケイ</t>
    </rPh>
    <rPh sb="260" eb="262">
      <t>イコウ</t>
    </rPh>
    <rPh sb="264" eb="266">
      <t>ヒツヨウ</t>
    </rPh>
    <rPh sb="270" eb="272">
      <t>レイワ</t>
    </rPh>
    <rPh sb="273" eb="275">
      <t>ネンド</t>
    </rPh>
    <rPh sb="277" eb="279">
      <t>レイワ</t>
    </rPh>
    <rPh sb="280" eb="282">
      <t>ネンド</t>
    </rPh>
    <rPh sb="285" eb="288">
      <t>クズマキマチ</t>
    </rPh>
    <rPh sb="288" eb="294">
      <t>ノウギョウシュウラクハイスイ</t>
    </rPh>
    <rPh sb="294" eb="296">
      <t>ジギョウ</t>
    </rPh>
    <rPh sb="296" eb="297">
      <t>トウ</t>
    </rPh>
    <rPh sb="297" eb="303">
      <t>コテイシサンチョウサ</t>
    </rPh>
    <rPh sb="303" eb="304">
      <t>オヨ</t>
    </rPh>
    <rPh sb="305" eb="308">
      <t>ヒョウカトウ</t>
    </rPh>
    <rPh sb="308" eb="318">
      <t>キギョウカイケイイコウシエンギョウム</t>
    </rPh>
    <rPh sb="318" eb="320">
      <t>イタク</t>
    </rPh>
    <rPh sb="322" eb="323">
      <t>オコナ</t>
    </rPh>
    <rPh sb="328" eb="330">
      <t>エンカツ</t>
    </rPh>
    <rPh sb="331" eb="333">
      <t>イコウ</t>
    </rPh>
    <rPh sb="339" eb="340">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</si>
</sst>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5B-4F00-8501-01EC9CB5B2C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175B-4F00-8501-01EC9CB5B2C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35.89</c:v>
                </c:pt>
                <c:pt idx="1">
                  <c:v>36.58</c:v>
                </c:pt>
                <c:pt idx="2">
                  <c:v>35.47</c:v>
                </c:pt>
                <c:pt idx="3">
                  <c:v>36.51</c:v>
                </c:pt>
                <c:pt idx="4">
                  <c:v>36.159999999999997</c:v>
                </c:pt>
              </c:numCache>
            </c:numRef>
          </c:val>
          <c:extLst>
            <c:ext xmlns:c16="http://schemas.microsoft.com/office/drawing/2014/chart" uri="{C3380CC4-5D6E-409C-BE32-E72D297353CC}">
              <c16:uniqueId val="{00000000-75DA-45DB-8C4A-E3A7E0744D0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75DA-45DB-8C4A-E3A7E0744D0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71.56</c:v>
                </c:pt>
                <c:pt idx="1">
                  <c:v>73.69</c:v>
                </c:pt>
                <c:pt idx="2">
                  <c:v>74.400000000000006</c:v>
                </c:pt>
                <c:pt idx="3">
                  <c:v>75.59</c:v>
                </c:pt>
                <c:pt idx="4">
                  <c:v>76.42</c:v>
                </c:pt>
              </c:numCache>
            </c:numRef>
          </c:val>
          <c:extLst>
            <c:ext xmlns:c16="http://schemas.microsoft.com/office/drawing/2014/chart" uri="{C3380CC4-5D6E-409C-BE32-E72D297353CC}">
              <c16:uniqueId val="{00000000-72CB-460E-B0D1-BD55589178B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72CB-460E-B0D1-BD55589178B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87.49</c:v>
                </c:pt>
                <c:pt idx="1">
                  <c:v>85.89</c:v>
                </c:pt>
                <c:pt idx="2">
                  <c:v>82.49</c:v>
                </c:pt>
                <c:pt idx="3">
                  <c:v>84.92</c:v>
                </c:pt>
                <c:pt idx="4">
                  <c:v>85.4</c:v>
                </c:pt>
              </c:numCache>
            </c:numRef>
          </c:val>
          <c:extLst>
            <c:ext xmlns:c16="http://schemas.microsoft.com/office/drawing/2014/chart" uri="{C3380CC4-5D6E-409C-BE32-E72D297353CC}">
              <c16:uniqueId val="{00000000-FB12-4231-8D8C-8254B76F69A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12-4231-8D8C-8254B76F69A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05-42B6-AA51-A7EB2D76283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05-42B6-AA51-A7EB2D76283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85-4F89-9830-4F8F4E71E4E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85-4F89-9830-4F8F4E71E4E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1E-4279-B7AC-0FD48A9F27B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1E-4279-B7AC-0FD48A9F27B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92-4399-89EA-E32DF0C6CAF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92-4399-89EA-E32DF0C6CAF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4122.93</c:v>
                </c:pt>
                <c:pt idx="1">
                  <c:v>3931.05</c:v>
                </c:pt>
                <c:pt idx="2">
                  <c:v>3540.28</c:v>
                </c:pt>
                <c:pt idx="3">
                  <c:v>3083.93</c:v>
                </c:pt>
                <c:pt idx="4">
                  <c:v>2775.8</c:v>
                </c:pt>
              </c:numCache>
            </c:numRef>
          </c:val>
          <c:extLst>
            <c:ext xmlns:c16="http://schemas.microsoft.com/office/drawing/2014/chart" uri="{C3380CC4-5D6E-409C-BE32-E72D297353CC}">
              <c16:uniqueId val="{00000000-BB23-4C80-B0CE-69E1EF6373D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BB23-4C80-B0CE-69E1EF6373D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99.51</c:v>
                </c:pt>
                <c:pt idx="1">
                  <c:v>98.88</c:v>
                </c:pt>
                <c:pt idx="2">
                  <c:v>100</c:v>
                </c:pt>
                <c:pt idx="3">
                  <c:v>100</c:v>
                </c:pt>
                <c:pt idx="4">
                  <c:v>92.69</c:v>
                </c:pt>
              </c:numCache>
            </c:numRef>
          </c:val>
          <c:extLst>
            <c:ext xmlns:c16="http://schemas.microsoft.com/office/drawing/2014/chart" uri="{C3380CC4-5D6E-409C-BE32-E72D297353CC}">
              <c16:uniqueId val="{00000000-2B8D-4B7C-AE22-8825E99D9D4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2B8D-4B7C-AE22-8825E99D9D4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150.13999999999999</c:v>
                </c:pt>
                <c:pt idx="2">
                  <c:v>152.59</c:v>
                </c:pt>
                <c:pt idx="3">
                  <c:v>159.49</c:v>
                </c:pt>
                <c:pt idx="4">
                  <c:v>172.82</c:v>
                </c:pt>
              </c:numCache>
            </c:numRef>
          </c:val>
          <c:extLst>
            <c:ext xmlns:c16="http://schemas.microsoft.com/office/drawing/2014/chart" uri="{C3380CC4-5D6E-409C-BE32-E72D297353CC}">
              <c16:uniqueId val="{00000000-13CD-45D4-A5A6-9234BA90660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13CD-45D4-A5A6-9234BA90660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N84" sqref="BN8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岩手県　葛巻町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5745</v>
      </c>
      <c r="AM8" s="45"/>
      <c r="AN8" s="45"/>
      <c r="AO8" s="45"/>
      <c r="AP8" s="45"/>
      <c r="AQ8" s="45"/>
      <c r="AR8" s="45"/>
      <c r="AS8" s="45"/>
      <c r="AT8" s="46">
        <f>データ!T6</f>
        <v>434.96</v>
      </c>
      <c r="AU8" s="46"/>
      <c r="AV8" s="46"/>
      <c r="AW8" s="46"/>
      <c r="AX8" s="46"/>
      <c r="AY8" s="46"/>
      <c r="AZ8" s="46"/>
      <c r="BA8" s="46"/>
      <c r="BB8" s="46">
        <f>データ!U6</f>
        <v>13.21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31.86</v>
      </c>
      <c r="Q10" s="46"/>
      <c r="R10" s="46"/>
      <c r="S10" s="46"/>
      <c r="T10" s="46"/>
      <c r="U10" s="46"/>
      <c r="V10" s="46"/>
      <c r="W10" s="46">
        <f>データ!Q6</f>
        <v>82.52</v>
      </c>
      <c r="X10" s="46"/>
      <c r="Y10" s="46"/>
      <c r="Z10" s="46"/>
      <c r="AA10" s="46"/>
      <c r="AB10" s="46"/>
      <c r="AC10" s="46"/>
      <c r="AD10" s="45">
        <f>データ!R6</f>
        <v>1650</v>
      </c>
      <c r="AE10" s="45"/>
      <c r="AF10" s="45"/>
      <c r="AG10" s="45"/>
      <c r="AH10" s="45"/>
      <c r="AI10" s="45"/>
      <c r="AJ10" s="45"/>
      <c r="AK10" s="2"/>
      <c r="AL10" s="45">
        <f>データ!V6</f>
        <v>1815</v>
      </c>
      <c r="AM10" s="45"/>
      <c r="AN10" s="45"/>
      <c r="AO10" s="45"/>
      <c r="AP10" s="45"/>
      <c r="AQ10" s="45"/>
      <c r="AR10" s="45"/>
      <c r="AS10" s="45"/>
      <c r="AT10" s="46">
        <f>データ!W6</f>
        <v>0.67</v>
      </c>
      <c r="AU10" s="46"/>
      <c r="AV10" s="46"/>
      <c r="AW10" s="46"/>
      <c r="AX10" s="46"/>
      <c r="AY10" s="46"/>
      <c r="AZ10" s="46"/>
      <c r="BA10" s="46"/>
      <c r="BB10" s="46">
        <f>データ!X6</f>
        <v>2708.96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reX+xLthBh3dLIIYhMoeZOuvRqIpRqMta58ZdAtMQIhd+Czj+ghXduxBtO0chwP7xKAeuE+DKFWQRvrHXXRa5Q==" saltValue="RVDyeMc6epzFs2TUpWFwv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5"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2">
      <c r="A6" s="14" t="s">
        <v>95</v>
      </c>
      <c r="B6" s="19">
        <f>B7</f>
        <v>2021</v>
      </c>
      <c r="C6" s="19">
        <f t="shared" ref="C6:X6" si="3">C7</f>
        <v>33022</v>
      </c>
      <c r="D6" s="19">
        <f t="shared" si="3"/>
        <v>47</v>
      </c>
      <c r="E6" s="19">
        <f t="shared" si="3"/>
        <v>17</v>
      </c>
      <c r="F6" s="19">
        <f t="shared" si="3"/>
        <v>5</v>
      </c>
      <c r="G6" s="19">
        <f t="shared" si="3"/>
        <v>0</v>
      </c>
      <c r="H6" s="19" t="str">
        <f t="shared" si="3"/>
        <v>岩手県　葛巻町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31.86</v>
      </c>
      <c r="Q6" s="20">
        <f t="shared" si="3"/>
        <v>82.52</v>
      </c>
      <c r="R6" s="20">
        <f t="shared" si="3"/>
        <v>1650</v>
      </c>
      <c r="S6" s="20">
        <f t="shared" si="3"/>
        <v>5745</v>
      </c>
      <c r="T6" s="20">
        <f t="shared" si="3"/>
        <v>434.96</v>
      </c>
      <c r="U6" s="20">
        <f t="shared" si="3"/>
        <v>13.21</v>
      </c>
      <c r="V6" s="20">
        <f t="shared" si="3"/>
        <v>1815</v>
      </c>
      <c r="W6" s="20">
        <f t="shared" si="3"/>
        <v>0.67</v>
      </c>
      <c r="X6" s="20">
        <f t="shared" si="3"/>
        <v>2708.96</v>
      </c>
      <c r="Y6" s="21">
        <f>IF(Y7="",NA(),Y7)</f>
        <v>87.49</v>
      </c>
      <c r="Z6" s="21">
        <f t="shared" ref="Z6:AH6" si="4">IF(Z7="",NA(),Z7)</f>
        <v>85.89</v>
      </c>
      <c r="AA6" s="21">
        <f t="shared" si="4"/>
        <v>82.49</v>
      </c>
      <c r="AB6" s="21">
        <f t="shared" si="4"/>
        <v>84.92</v>
      </c>
      <c r="AC6" s="21">
        <f t="shared" si="4"/>
        <v>85.4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4122.93</v>
      </c>
      <c r="BG6" s="21">
        <f t="shared" ref="BG6:BO6" si="7">IF(BG7="",NA(),BG7)</f>
        <v>3931.05</v>
      </c>
      <c r="BH6" s="21">
        <f t="shared" si="7"/>
        <v>3540.28</v>
      </c>
      <c r="BI6" s="21">
        <f t="shared" si="7"/>
        <v>3083.93</v>
      </c>
      <c r="BJ6" s="21">
        <f t="shared" si="7"/>
        <v>2775.8</v>
      </c>
      <c r="BK6" s="21">
        <f t="shared" si="7"/>
        <v>855.8</v>
      </c>
      <c r="BL6" s="21">
        <f t="shared" si="7"/>
        <v>789.46</v>
      </c>
      <c r="BM6" s="21">
        <f t="shared" si="7"/>
        <v>826.83</v>
      </c>
      <c r="BN6" s="21">
        <f t="shared" si="7"/>
        <v>867.83</v>
      </c>
      <c r="BO6" s="21">
        <f t="shared" si="7"/>
        <v>791.76</v>
      </c>
      <c r="BP6" s="20" t="str">
        <f>IF(BP7="","",IF(BP7="-","【-】","【"&amp;SUBSTITUTE(TEXT(BP7,"#,##0.00"),"-","△")&amp;"】"))</f>
        <v>【786.37】</v>
      </c>
      <c r="BQ6" s="21">
        <f>IF(BQ7="",NA(),BQ7)</f>
        <v>99.51</v>
      </c>
      <c r="BR6" s="21">
        <f t="shared" ref="BR6:BZ6" si="8">IF(BR7="",NA(),BR7)</f>
        <v>98.88</v>
      </c>
      <c r="BS6" s="21">
        <f t="shared" si="8"/>
        <v>100</v>
      </c>
      <c r="BT6" s="21">
        <f t="shared" si="8"/>
        <v>100</v>
      </c>
      <c r="BU6" s="21">
        <f t="shared" si="8"/>
        <v>92.69</v>
      </c>
      <c r="BV6" s="21">
        <f t="shared" si="8"/>
        <v>59.8</v>
      </c>
      <c r="BW6" s="21">
        <f t="shared" si="8"/>
        <v>57.77</v>
      </c>
      <c r="BX6" s="21">
        <f t="shared" si="8"/>
        <v>57.31</v>
      </c>
      <c r="BY6" s="21">
        <f t="shared" si="8"/>
        <v>57.08</v>
      </c>
      <c r="BZ6" s="21">
        <f t="shared" si="8"/>
        <v>56.26</v>
      </c>
      <c r="CA6" s="20" t="str">
        <f>IF(CA7="","",IF(CA7="-","【-】","【"&amp;SUBSTITUTE(TEXT(CA7,"#,##0.00"),"-","△")&amp;"】"))</f>
        <v>【60.65】</v>
      </c>
      <c r="CB6" s="21">
        <f>IF(CB7="",NA(),CB7)</f>
        <v>150</v>
      </c>
      <c r="CC6" s="21">
        <f t="shared" ref="CC6:CK6" si="9">IF(CC7="",NA(),CC7)</f>
        <v>150.13999999999999</v>
      </c>
      <c r="CD6" s="21">
        <f t="shared" si="9"/>
        <v>152.59</v>
      </c>
      <c r="CE6" s="21">
        <f t="shared" si="9"/>
        <v>159.49</v>
      </c>
      <c r="CF6" s="21">
        <f t="shared" si="9"/>
        <v>172.82</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35.89</v>
      </c>
      <c r="CN6" s="21">
        <f t="shared" ref="CN6:CV6" si="10">IF(CN7="",NA(),CN7)</f>
        <v>36.58</v>
      </c>
      <c r="CO6" s="21">
        <f t="shared" si="10"/>
        <v>35.47</v>
      </c>
      <c r="CP6" s="21">
        <f t="shared" si="10"/>
        <v>36.51</v>
      </c>
      <c r="CQ6" s="21">
        <f t="shared" si="10"/>
        <v>36.159999999999997</v>
      </c>
      <c r="CR6" s="21">
        <f t="shared" si="10"/>
        <v>51.75</v>
      </c>
      <c r="CS6" s="21">
        <f t="shared" si="10"/>
        <v>50.68</v>
      </c>
      <c r="CT6" s="21">
        <f t="shared" si="10"/>
        <v>50.14</v>
      </c>
      <c r="CU6" s="21">
        <f t="shared" si="10"/>
        <v>54.83</v>
      </c>
      <c r="CV6" s="21">
        <f t="shared" si="10"/>
        <v>66.53</v>
      </c>
      <c r="CW6" s="20" t="str">
        <f>IF(CW7="","",IF(CW7="-","【-】","【"&amp;SUBSTITUTE(TEXT(CW7,"#,##0.00"),"-","△")&amp;"】"))</f>
        <v>【61.14】</v>
      </c>
      <c r="CX6" s="21">
        <f>IF(CX7="",NA(),CX7)</f>
        <v>71.56</v>
      </c>
      <c r="CY6" s="21">
        <f t="shared" ref="CY6:DG6" si="11">IF(CY7="",NA(),CY7)</f>
        <v>73.69</v>
      </c>
      <c r="CZ6" s="21">
        <f t="shared" si="11"/>
        <v>74.400000000000006</v>
      </c>
      <c r="DA6" s="21">
        <f t="shared" si="11"/>
        <v>75.59</v>
      </c>
      <c r="DB6" s="21">
        <f t="shared" si="11"/>
        <v>76.42</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2">
      <c r="A7" s="14"/>
      <c r="B7" s="23">
        <v>2021</v>
      </c>
      <c r="C7" s="23">
        <v>33022</v>
      </c>
      <c r="D7" s="23">
        <v>47</v>
      </c>
      <c r="E7" s="23">
        <v>17</v>
      </c>
      <c r="F7" s="23">
        <v>5</v>
      </c>
      <c r="G7" s="23">
        <v>0</v>
      </c>
      <c r="H7" s="23" t="s">
        <v>96</v>
      </c>
      <c r="I7" s="23" t="s">
        <v>97</v>
      </c>
      <c r="J7" s="23" t="s">
        <v>98</v>
      </c>
      <c r="K7" s="23" t="s">
        <v>99</v>
      </c>
      <c r="L7" s="23" t="s">
        <v>100</v>
      </c>
      <c r="M7" s="23" t="s">
        <v>101</v>
      </c>
      <c r="N7" s="24" t="s">
        <v>102</v>
      </c>
      <c r="O7" s="24" t="s">
        <v>103</v>
      </c>
      <c r="P7" s="24">
        <v>31.86</v>
      </c>
      <c r="Q7" s="24">
        <v>82.52</v>
      </c>
      <c r="R7" s="24">
        <v>1650</v>
      </c>
      <c r="S7" s="24">
        <v>5745</v>
      </c>
      <c r="T7" s="24">
        <v>434.96</v>
      </c>
      <c r="U7" s="24">
        <v>13.21</v>
      </c>
      <c r="V7" s="24">
        <v>1815</v>
      </c>
      <c r="W7" s="24">
        <v>0.67</v>
      </c>
      <c r="X7" s="24">
        <v>2708.96</v>
      </c>
      <c r="Y7" s="24">
        <v>87.49</v>
      </c>
      <c r="Z7" s="24">
        <v>85.89</v>
      </c>
      <c r="AA7" s="24">
        <v>82.49</v>
      </c>
      <c r="AB7" s="24">
        <v>84.92</v>
      </c>
      <c r="AC7" s="24">
        <v>85.4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4122.93</v>
      </c>
      <c r="BG7" s="24">
        <v>3931.05</v>
      </c>
      <c r="BH7" s="24">
        <v>3540.28</v>
      </c>
      <c r="BI7" s="24">
        <v>3083.93</v>
      </c>
      <c r="BJ7" s="24">
        <v>2775.8</v>
      </c>
      <c r="BK7" s="24">
        <v>855.8</v>
      </c>
      <c r="BL7" s="24">
        <v>789.46</v>
      </c>
      <c r="BM7" s="24">
        <v>826.83</v>
      </c>
      <c r="BN7" s="24">
        <v>867.83</v>
      </c>
      <c r="BO7" s="24">
        <v>791.76</v>
      </c>
      <c r="BP7" s="24">
        <v>786.37</v>
      </c>
      <c r="BQ7" s="24">
        <v>99.51</v>
      </c>
      <c r="BR7" s="24">
        <v>98.88</v>
      </c>
      <c r="BS7" s="24">
        <v>100</v>
      </c>
      <c r="BT7" s="24">
        <v>100</v>
      </c>
      <c r="BU7" s="24">
        <v>92.69</v>
      </c>
      <c r="BV7" s="24">
        <v>59.8</v>
      </c>
      <c r="BW7" s="24">
        <v>57.77</v>
      </c>
      <c r="BX7" s="24">
        <v>57.31</v>
      </c>
      <c r="BY7" s="24">
        <v>57.08</v>
      </c>
      <c r="BZ7" s="24">
        <v>56.26</v>
      </c>
      <c r="CA7" s="24">
        <v>60.65</v>
      </c>
      <c r="CB7" s="24">
        <v>150</v>
      </c>
      <c r="CC7" s="24">
        <v>150.13999999999999</v>
      </c>
      <c r="CD7" s="24">
        <v>152.59</v>
      </c>
      <c r="CE7" s="24">
        <v>159.49</v>
      </c>
      <c r="CF7" s="24">
        <v>172.82</v>
      </c>
      <c r="CG7" s="24">
        <v>263.76</v>
      </c>
      <c r="CH7" s="24">
        <v>274.35000000000002</v>
      </c>
      <c r="CI7" s="24">
        <v>273.52</v>
      </c>
      <c r="CJ7" s="24">
        <v>274.99</v>
      </c>
      <c r="CK7" s="24">
        <v>282.08999999999997</v>
      </c>
      <c r="CL7" s="24">
        <v>256.97000000000003</v>
      </c>
      <c r="CM7" s="24">
        <v>35.89</v>
      </c>
      <c r="CN7" s="24">
        <v>36.58</v>
      </c>
      <c r="CO7" s="24">
        <v>35.47</v>
      </c>
      <c r="CP7" s="24">
        <v>36.51</v>
      </c>
      <c r="CQ7" s="24">
        <v>36.159999999999997</v>
      </c>
      <c r="CR7" s="24">
        <v>51.75</v>
      </c>
      <c r="CS7" s="24">
        <v>50.68</v>
      </c>
      <c r="CT7" s="24">
        <v>50.14</v>
      </c>
      <c r="CU7" s="24">
        <v>54.83</v>
      </c>
      <c r="CV7" s="24">
        <v>66.53</v>
      </c>
      <c r="CW7" s="24">
        <v>61.14</v>
      </c>
      <c r="CX7" s="24">
        <v>71.56</v>
      </c>
      <c r="CY7" s="24">
        <v>73.69</v>
      </c>
      <c r="CZ7" s="24">
        <v>74.400000000000006</v>
      </c>
      <c r="DA7" s="24">
        <v>75.59</v>
      </c>
      <c r="DB7" s="24">
        <v>76.42</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109</v>
      </c>
    </row>
    <row r="12" spans="1:145" x14ac:dyDescent="0.2">
      <c r="B12">
        <v>1</v>
      </c>
      <c r="C12">
        <v>1</v>
      </c>
      <c r="D12">
        <v>1</v>
      </c>
      <c r="E12">
        <v>2</v>
      </c>
      <c r="F12">
        <v>3</v>
      </c>
      <c r="G12" t="s">
        <v>110</v>
      </c>
    </row>
    <row r="13" spans="1:145" x14ac:dyDescent="0.2">
      <c r="B13" t="s">
        <v>111</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田村 大樹</cp:lastModifiedBy>
  <cp:lastPrinted>2023-01-17T08:29:54Z</cp:lastPrinted>
  <dcterms:created xsi:type="dcterms:W3CDTF">2022-12-01T01:54:19Z</dcterms:created>
  <dcterms:modified xsi:type="dcterms:W3CDTF">2023-01-18T01:40:54Z</dcterms:modified>
  <cp:category/>
</cp:coreProperties>
</file>