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非共有\02総務\12総務\23財政\財政\13公営企業関係\R4\20230111 公営企業に係る経営比較分析表（令和3年度決算）の分析等について（依頼）\町→県\"/>
    </mc:Choice>
  </mc:AlternateContent>
  <xr:revisionPtr revIDLastSave="0" documentId="13_ncr:1_{0AF21DF0-50DF-4AD7-8417-C9DBD52C0C23}" xr6:coauthVersionLast="47" xr6:coauthVersionMax="47" xr10:uidLastSave="{00000000-0000-0000-0000-000000000000}"/>
  <workbookProtection workbookAlgorithmName="SHA-512" workbookHashValue="Bmy6EyMxVjMbwdiuVOGy/8JDpymuaBSBZNmSnbyKmyNN+NNLxwzV1kH3bKH5RbzJ0tbc/GT2Jl5QY+4M93habQ==" workbookSaltValue="/T5z2VWZKdG5ScvRVXLP5Q==" workbookSpinCount="100000" lockStructure="1"/>
  <bookViews>
    <workbookView xWindow="-28920" yWindow="-120" windowWidth="29040" windowHeight="175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<sst xmlns="http://schemas.openxmlformats.org/spreadsheetml/2006/main" count="228" uniqueCount="114">
  <si>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</si>
  <si>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</si>
  <si>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</si>
  <si>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</si>
  <si>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</si>
  <si>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</si>
  <si>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</si>
  <si>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</si>
  <si>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</si>
  <si>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</si>
  <si>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</si>
  <si>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</si>
  <si>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</si>
  <si>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</si>
  <si>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</si>
  <si>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</si>
  <si>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</si>
  <si>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</si>
  <si>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</si>
  <si>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</si>
  <si>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</si>
  <si>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</si>
  <si>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</si>
  <si>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</si>
  <si>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</si>
  <si>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</si>
  <si>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</si>
  <si>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</si>
  <si>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</si>
  <si>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</si>
  <si>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</si>
  <si>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</si>
  <si>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</si>
  <si>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</si>
  <si>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</si>
  <si>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</si>
  <si>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</si>
  <si>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</si>
  <si>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</si>
  <si>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</si>
  <si>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</si>
  <si>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</si>
  <si>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</si>
  <si>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</si>
  <si>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</si>
  <si>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</si>
  <si>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</si>
  <si>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</si>
  <si>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</si>
  <si>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</si>
  <si>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</si>
  <si>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</si>
  <si>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</si>
  <si>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</si>
  <si>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</si>
  <si>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</si>
  <si>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</si>
  <si>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</si>
  <si>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</si>
  <si>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</si>
  <si>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</si>
  <si>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</si>
  <si>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</si>
  <si>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</si>
  <si>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</si>
  <si>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</si>
  <si>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</si>
  <si>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</si>
  <si>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</si>
  <si>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</si>
  <si>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</si>
  <si>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</si>
  <si>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</si>
  <si>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</si>
  <si>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</si>
  <si>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</si>
  <si>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</si>
  <si>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</si>
  <si>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</si>
  <si>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</si>
  <si>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</si>
  <si>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</si>
  <si>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</si>
  <si>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</si>
  <si>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</si>
  <si>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</si>
  <si>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</si>
  <si>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</si>
  <si>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</si>
  <si>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</si>
  <si>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</si>
  <si>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</si>
  <si>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</si>
  <si>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葛巻町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</si>
  <si>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</si>
  <si>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</si>
  <si>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</si>
  <si>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</si>
  <si>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</si>
  <si>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</si>
  <si>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</si>
  <si>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</si>
  <si>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</si>
  <si>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</si>
  <si>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</si>
  <si>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</si>
  <si>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</si>
  <si>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</si>
  <si>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</si>
  <si>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</si>
  <si>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</si>
  <si>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の水道事業は旧簡易水道が７施設、旧飲料水供給施設が５施設の計12施設で構成されており、平成25年度から令和元年度に整備を行った江刈地区を除き多くの施設や管路で老朽化が進行している。また漏水箇所不特定の慢性的な漏水が多くみられており、計画的な施設や管路の更新及び更新工事に伴う財源の確保が今後の課題となっている。</t>
    <phoneticPr fontId="4"/>
  </si>
  <si>
    <t>　令和３年度においては、馬渕川地区水道施設基本設計策定業務を実施し、次期更新予定の馬渕川（北部）地区の水道施設整備に係る事業規模、工事期間等の精査を行った。今後、人口減少に伴う給水収益の減少、企業債償還のピーク、老朽化施設・管路の早急な更新といった課題を「葛巻町水道ビジョン」を基に水道事業経営の健全化及び計画的な施設整備を図りながら、持続可能な事業経営を推進していきたい。</t>
    <rPh sb="62" eb="64">
      <t>キボ</t>
    </rPh>
    <rPh sb="71" eb="73">
      <t>セイサ</t>
    </rPh>
    <rPh sb="74" eb="75">
      <t>オコナ</t>
    </rPh>
    <rPh sb="151" eb="152">
      <t>オヨ</t>
    </rPh>
    <phoneticPr fontId="4"/>
  </si>
  <si>
    <t xml:space="preserve"> 当町の水道事業は集落が広く点在しており、給水区域の範囲も広い。また人口規模に対する施設数が多く管路延長も長距離であることから施設維持管理費、減価償却費の支出割合が高くなっており、経常収支の圧迫及び累積欠損金比率を悪化させる要因となっている。
　近年、人口減少とともに水道利用者が減ることにより給水収益の減少、また平成25年度から令和元年度に実施した「江刈地区水道整備事業」の財源である企業債の借入に伴い、企業債残高及び償還額が増加したことで流動比率は減少傾向、企業債残高対給水収益比率は平均値より高い数値となっている。
　料金回収率は給水収益の減少に伴い100％を下回っており、給水原価は有収水量の減少により類似団体より割高となっている。有収率は「江刈地区水道整備事業」の実施により改善傾向であったが、慢性的な漏水も増加しており、令和３年度においては前年度より低い数値となっている。
　人口減少に伴う水道利用者の減少により施設利用率も減少傾向であることから、現状に見合った適正な施設規模を検討していく必要がある。
　今後、令和２年度に策定した「葛巻町水道ビジョン」を基に経営の健全化を図りながら計画的な管路の更新、適正な料金設定に向けて進めていきたい。</t>
    <rPh sb="123" eb="125">
      <t>キンネン</t>
    </rPh>
    <rPh sb="126" eb="128">
      <t>ジンコウ</t>
    </rPh>
    <rPh sb="128" eb="130">
      <t>ゲンショウ</t>
    </rPh>
    <rPh sb="134" eb="136">
      <t>スイドウ</t>
    </rPh>
    <rPh sb="136" eb="139">
      <t>リヨウシャ</t>
    </rPh>
    <rPh sb="140" eb="141">
      <t>ヘ</t>
    </rPh>
    <rPh sb="147" eb="149">
      <t>キュウスイ</t>
    </rPh>
    <rPh sb="149" eb="151">
      <t>シュウエキ</t>
    </rPh>
    <rPh sb="152" eb="154">
      <t>ゲンショウ</t>
    </rPh>
    <rPh sb="188" eb="190">
      <t>ザイゲン</t>
    </rPh>
    <rPh sb="193" eb="196">
      <t>キギョウサイ</t>
    </rPh>
    <rPh sb="197" eb="198">
      <t>カ</t>
    </rPh>
    <rPh sb="198" eb="199">
      <t>イ</t>
    </rPh>
    <rPh sb="200" eb="201">
      <t>トモナ</t>
    </rPh>
    <rPh sb="203" eb="206">
      <t>キギョウサイ</t>
    </rPh>
    <rPh sb="206" eb="208">
      <t>ザンダカ</t>
    </rPh>
    <rPh sb="208" eb="209">
      <t>オヨ</t>
    </rPh>
    <rPh sb="210" eb="213">
      <t>ショウカンガク</t>
    </rPh>
    <rPh sb="214" eb="216">
      <t>ゾウカ</t>
    </rPh>
    <rPh sb="221" eb="223">
      <t>リュウドウ</t>
    </rPh>
    <rPh sb="223" eb="225">
      <t>ヒリツ</t>
    </rPh>
    <rPh sb="226" eb="228">
      <t>ゲンショウ</t>
    </rPh>
    <rPh sb="228" eb="230">
      <t>ケイコウ</t>
    </rPh>
    <rPh sb="231" eb="234">
      <t>キギョウサイ</t>
    </rPh>
    <rPh sb="234" eb="236">
      <t>ザンダカ</t>
    </rPh>
    <rPh sb="236" eb="237">
      <t>タイ</t>
    </rPh>
    <rPh sb="237" eb="239">
      <t>キュウスイ</t>
    </rPh>
    <rPh sb="239" eb="241">
      <t>シュウエキ</t>
    </rPh>
    <rPh sb="241" eb="243">
      <t>ヒリツ</t>
    </rPh>
    <rPh sb="244" eb="247">
      <t>ヘイキンチ</t>
    </rPh>
    <rPh sb="249" eb="250">
      <t>タカ</t>
    </rPh>
    <rPh sb="251" eb="253">
      <t>スウチ</t>
    </rPh>
    <rPh sb="262" eb="264">
      <t>リョウキン</t>
    </rPh>
    <rPh sb="264" eb="267">
      <t>カイシュウリツ</t>
    </rPh>
    <rPh sb="268" eb="270">
      <t>キュウスイ</t>
    </rPh>
    <rPh sb="270" eb="272">
      <t>シュウエキ</t>
    </rPh>
    <rPh sb="273" eb="275">
      <t>ゲンショウ</t>
    </rPh>
    <rPh sb="276" eb="277">
      <t>トモナ</t>
    </rPh>
    <rPh sb="283" eb="285">
      <t>シタマワ</t>
    </rPh>
    <rPh sb="352" eb="355">
      <t>マンセイテキ</t>
    </rPh>
    <rPh sb="356" eb="358">
      <t>ロウスイ</t>
    </rPh>
    <rPh sb="359" eb="361">
      <t>ゾウカ</t>
    </rPh>
    <rPh sb="366" eb="368">
      <t>レイワ</t>
    </rPh>
    <rPh sb="369" eb="371">
      <t>ネンド</t>
    </rPh>
    <rPh sb="376" eb="379">
      <t>ゼンネンド</t>
    </rPh>
    <rPh sb="381" eb="382">
      <t>ヒク</t>
    </rPh>
    <rPh sb="383" eb="385">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</si>
</sst>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7.26</c:v>
                </c:pt>
                <c:pt idx="1">
                  <c:v>8.08</c:v>
                </c:pt>
                <c:pt idx="2" formatCode="#,##0.00;&quot;△&quot;#,##0.00">
                  <c:v>0</c:v>
                </c:pt>
                <c:pt idx="3" formatCode="#,##0.00;&quot;△&quot;#,##0.00">
                  <c:v>0</c:v>
                </c:pt>
                <c:pt idx="4">
                  <c:v>0.05</c:v>
                </c:pt>
              </c:numCache>
            </c:numRef>
          </c:val>
          <c:extLst>
            <c:ext xmlns:c16="http://schemas.microsoft.com/office/drawing/2014/chart" uri="{C3380CC4-5D6E-409C-BE32-E72D297353CC}">
              <c16:uniqueId val="{00000000-3BBF-4C30-A1DE-15F906D6785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3BBF-4C30-A1DE-15F906D6785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68.790000000000006</c:v>
                </c:pt>
                <c:pt idx="1">
                  <c:v>62.18</c:v>
                </c:pt>
                <c:pt idx="2">
                  <c:v>56.98</c:v>
                </c:pt>
                <c:pt idx="3">
                  <c:v>50.33</c:v>
                </c:pt>
                <c:pt idx="4">
                  <c:v>53.9</c:v>
                </c:pt>
              </c:numCache>
            </c:numRef>
          </c:val>
          <c:extLst>
            <c:ext xmlns:c16="http://schemas.microsoft.com/office/drawing/2014/chart" uri="{C3380CC4-5D6E-409C-BE32-E72D297353CC}">
              <c16:uniqueId val="{00000000-C108-4DA0-ABD0-706DFE33203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C108-4DA0-ABD0-706DFE33203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50.17</c:v>
                </c:pt>
                <c:pt idx="1">
                  <c:v>54.89</c:v>
                </c:pt>
                <c:pt idx="2">
                  <c:v>58.96</c:v>
                </c:pt>
                <c:pt idx="3">
                  <c:v>66.42</c:v>
                </c:pt>
                <c:pt idx="4">
                  <c:v>61.3</c:v>
                </c:pt>
              </c:numCache>
            </c:numRef>
          </c:val>
          <c:extLst>
            <c:ext xmlns:c16="http://schemas.microsoft.com/office/drawing/2014/chart" uri="{C3380CC4-5D6E-409C-BE32-E72D297353CC}">
              <c16:uniqueId val="{00000000-55F2-4C2A-8A03-AE82D3982DF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55F2-4C2A-8A03-AE82D3982DF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81.349999999999994</c:v>
                </c:pt>
                <c:pt idx="1">
                  <c:v>78.28</c:v>
                </c:pt>
                <c:pt idx="2">
                  <c:v>80.13</c:v>
                </c:pt>
                <c:pt idx="3">
                  <c:v>84.78</c:v>
                </c:pt>
                <c:pt idx="4">
                  <c:v>83.96</c:v>
                </c:pt>
              </c:numCache>
            </c:numRef>
          </c:val>
          <c:extLst>
            <c:ext xmlns:c16="http://schemas.microsoft.com/office/drawing/2014/chart" uri="{C3380CC4-5D6E-409C-BE32-E72D297353CC}">
              <c16:uniqueId val="{00000000-C48C-4F08-9653-84DAEA454A9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C48C-4F08-9653-84DAEA454A9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2.84</c:v>
                </c:pt>
                <c:pt idx="1">
                  <c:v>5.05</c:v>
                </c:pt>
                <c:pt idx="2">
                  <c:v>7.93</c:v>
                </c:pt>
                <c:pt idx="3">
                  <c:v>11.79</c:v>
                </c:pt>
                <c:pt idx="4">
                  <c:v>14.95</c:v>
                </c:pt>
              </c:numCache>
            </c:numRef>
          </c:val>
          <c:extLst>
            <c:ext xmlns:c16="http://schemas.microsoft.com/office/drawing/2014/chart" uri="{C3380CC4-5D6E-409C-BE32-E72D297353CC}">
              <c16:uniqueId val="{00000000-2DAD-48D9-A27F-D73D784E134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2DAD-48D9-A27F-D73D784E134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5.62</c:v>
                </c:pt>
                <c:pt idx="1">
                  <c:v>6.52</c:v>
                </c:pt>
                <c:pt idx="2">
                  <c:v>27.2</c:v>
                </c:pt>
                <c:pt idx="3">
                  <c:v>28.68</c:v>
                </c:pt>
                <c:pt idx="4">
                  <c:v>28.72</c:v>
                </c:pt>
              </c:numCache>
            </c:numRef>
          </c:val>
          <c:extLst>
            <c:ext xmlns:c16="http://schemas.microsoft.com/office/drawing/2014/chart" uri="{C3380CC4-5D6E-409C-BE32-E72D297353CC}">
              <c16:uniqueId val="{00000000-E2D0-42D2-84E6-7680EDD4110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E2D0-42D2-84E6-7680EDD4110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33.93</c:v>
                </c:pt>
                <c:pt idx="1">
                  <c:v>70.069999999999993</c:v>
                </c:pt>
                <c:pt idx="2">
                  <c:v>105.67</c:v>
                </c:pt>
                <c:pt idx="3">
                  <c:v>122.42</c:v>
                </c:pt>
                <c:pt idx="4">
                  <c:v>149.53</c:v>
                </c:pt>
              </c:numCache>
            </c:numRef>
          </c:val>
          <c:extLst>
            <c:ext xmlns:c16="http://schemas.microsoft.com/office/drawing/2014/chart" uri="{C3380CC4-5D6E-409C-BE32-E72D297353CC}">
              <c16:uniqueId val="{00000000-CE7D-424C-BC23-D3EB8E6C4AC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CE7D-424C-BC23-D3EB8E6C4AC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211.41</c:v>
                </c:pt>
                <c:pt idx="1">
                  <c:v>227.43</c:v>
                </c:pt>
                <c:pt idx="2">
                  <c:v>199.23</c:v>
                </c:pt>
                <c:pt idx="3">
                  <c:v>172.66</c:v>
                </c:pt>
                <c:pt idx="4">
                  <c:v>154.28</c:v>
                </c:pt>
              </c:numCache>
            </c:numRef>
          </c:val>
          <c:extLst>
            <c:ext xmlns:c16="http://schemas.microsoft.com/office/drawing/2014/chart" uri="{C3380CC4-5D6E-409C-BE32-E72D297353CC}">
              <c16:uniqueId val="{00000000-F252-44FF-8D58-B5942E3F9D9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F252-44FF-8D58-B5942E3F9D9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1458.45</c:v>
                </c:pt>
                <c:pt idx="1">
                  <c:v>1584.85</c:v>
                </c:pt>
                <c:pt idx="2">
                  <c:v>1534.39</c:v>
                </c:pt>
                <c:pt idx="3">
                  <c:v>1447.41</c:v>
                </c:pt>
                <c:pt idx="4">
                  <c:v>1370.78</c:v>
                </c:pt>
              </c:numCache>
            </c:numRef>
          </c:val>
          <c:extLst>
            <c:ext xmlns:c16="http://schemas.microsoft.com/office/drawing/2014/chart" uri="{C3380CC4-5D6E-409C-BE32-E72D297353CC}">
              <c16:uniqueId val="{00000000-5C56-4A03-BD9E-BE2A2543A01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5C56-4A03-BD9E-BE2A2543A01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63.79</c:v>
                </c:pt>
                <c:pt idx="1">
                  <c:v>66.36</c:v>
                </c:pt>
                <c:pt idx="2">
                  <c:v>68.98</c:v>
                </c:pt>
                <c:pt idx="3">
                  <c:v>73.989999999999995</c:v>
                </c:pt>
                <c:pt idx="4">
                  <c:v>72.349999999999994</c:v>
                </c:pt>
              </c:numCache>
            </c:numRef>
          </c:val>
          <c:extLst>
            <c:ext xmlns:c16="http://schemas.microsoft.com/office/drawing/2014/chart" uri="{C3380CC4-5D6E-409C-BE32-E72D297353CC}">
              <c16:uniqueId val="{00000000-9977-41ED-B3B8-63A6E38B61D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9977-41ED-B3B8-63A6E38B61D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281.70999999999998</c:v>
                </c:pt>
                <c:pt idx="1">
                  <c:v>294.13</c:v>
                </c:pt>
                <c:pt idx="2">
                  <c:v>282.58</c:v>
                </c:pt>
                <c:pt idx="3">
                  <c:v>264.93</c:v>
                </c:pt>
                <c:pt idx="4">
                  <c:v>272.85000000000002</c:v>
                </c:pt>
              </c:numCache>
            </c:numRef>
          </c:val>
          <c:extLst>
            <c:ext xmlns:c16="http://schemas.microsoft.com/office/drawing/2014/chart" uri="{C3380CC4-5D6E-409C-BE32-E72D297353CC}">
              <c16:uniqueId val="{00000000-3920-4D54-9DDA-E34DE2F5B03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3920-4D54-9DDA-E34DE2F5B03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3" zoomScale="85" zoomScaleNormal="85"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岩手県　葛巻町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5745</v>
      </c>
      <c r="AM8" s="66"/>
      <c r="AN8" s="66"/>
      <c r="AO8" s="66"/>
      <c r="AP8" s="66"/>
      <c r="AQ8" s="66"/>
      <c r="AR8" s="66"/>
      <c r="AS8" s="66"/>
      <c r="AT8" s="37">
        <f>データ!$S$6</f>
        <v>434.96</v>
      </c>
      <c r="AU8" s="38"/>
      <c r="AV8" s="38"/>
      <c r="AW8" s="38"/>
      <c r="AX8" s="38"/>
      <c r="AY8" s="38"/>
      <c r="AZ8" s="38"/>
      <c r="BA8" s="38"/>
      <c r="BB8" s="55">
        <f>データ!$T$6</f>
        <v>13.21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49.26</v>
      </c>
      <c r="J10" s="38"/>
      <c r="K10" s="38"/>
      <c r="L10" s="38"/>
      <c r="M10" s="38"/>
      <c r="N10" s="38"/>
      <c r="O10" s="65"/>
      <c r="P10" s="55">
        <f>データ!$P$6</f>
        <v>94.14</v>
      </c>
      <c r="Q10" s="55"/>
      <c r="R10" s="55"/>
      <c r="S10" s="55"/>
      <c r="T10" s="55"/>
      <c r="U10" s="55"/>
      <c r="V10" s="55"/>
      <c r="W10" s="66">
        <f>データ!$Q$6</f>
        <v>3430</v>
      </c>
      <c r="X10" s="66"/>
      <c r="Y10" s="66"/>
      <c r="Z10" s="66"/>
      <c r="AA10" s="66"/>
      <c r="AB10" s="66"/>
      <c r="AC10" s="66"/>
      <c r="AD10" s="2"/>
      <c r="AE10" s="2"/>
      <c r="AF10" s="2"/>
      <c r="AG10" s="2"/>
      <c r="AH10" s="2"/>
      <c r="AI10" s="2"/>
      <c r="AJ10" s="2"/>
      <c r="AK10" s="2"/>
      <c r="AL10" s="66">
        <f>データ!$U$6</f>
        <v>5362</v>
      </c>
      <c r="AM10" s="66"/>
      <c r="AN10" s="66"/>
      <c r="AO10" s="66"/>
      <c r="AP10" s="66"/>
      <c r="AQ10" s="66"/>
      <c r="AR10" s="66"/>
      <c r="AS10" s="66"/>
      <c r="AT10" s="37">
        <f>データ!$V$6</f>
        <v>34.369999999999997</v>
      </c>
      <c r="AU10" s="38"/>
      <c r="AV10" s="38"/>
      <c r="AW10" s="38"/>
      <c r="AX10" s="38"/>
      <c r="AY10" s="38"/>
      <c r="AZ10" s="38"/>
      <c r="BA10" s="38"/>
      <c r="BB10" s="55">
        <f>データ!$W$6</f>
        <v>156.01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gh/7uV22Ea4wtRmw877qjCBQX1ekXJsSbnf6g9U5oJ+4lKDTEVbnqPwfT10kRKOofjs1y2G9x1W7Z2gnwCHBUA==" saltValue="wHt+Yivo+AwgEjXfUSxjB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33022</v>
      </c>
      <c r="D6" s="20">
        <f t="shared" si="3"/>
        <v>46</v>
      </c>
      <c r="E6" s="20">
        <f t="shared" si="3"/>
        <v>1</v>
      </c>
      <c r="F6" s="20">
        <f t="shared" si="3"/>
        <v>0</v>
      </c>
      <c r="G6" s="20">
        <f t="shared" si="3"/>
        <v>1</v>
      </c>
      <c r="H6" s="20" t="str">
        <f t="shared" si="3"/>
        <v>岩手県　葛巻町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49.26</v>
      </c>
      <c r="P6" s="21">
        <f t="shared" si="3"/>
        <v>94.14</v>
      </c>
      <c r="Q6" s="21">
        <f t="shared" si="3"/>
        <v>3430</v>
      </c>
      <c r="R6" s="21">
        <f t="shared" si="3"/>
        <v>5745</v>
      </c>
      <c r="S6" s="21">
        <f t="shared" si="3"/>
        <v>434.96</v>
      </c>
      <c r="T6" s="21">
        <f t="shared" si="3"/>
        <v>13.21</v>
      </c>
      <c r="U6" s="21">
        <f t="shared" si="3"/>
        <v>5362</v>
      </c>
      <c r="V6" s="21">
        <f t="shared" si="3"/>
        <v>34.369999999999997</v>
      </c>
      <c r="W6" s="21">
        <f t="shared" si="3"/>
        <v>156.01</v>
      </c>
      <c r="X6" s="22">
        <f>IF(X7="",NA(),X7)</f>
        <v>81.349999999999994</v>
      </c>
      <c r="Y6" s="22">
        <f t="shared" ref="Y6:AG6" si="4">IF(Y7="",NA(),Y7)</f>
        <v>78.28</v>
      </c>
      <c r="Z6" s="22">
        <f t="shared" si="4"/>
        <v>80.13</v>
      </c>
      <c r="AA6" s="22">
        <f t="shared" si="4"/>
        <v>84.78</v>
      </c>
      <c r="AB6" s="22">
        <f t="shared" si="4"/>
        <v>83.96</v>
      </c>
      <c r="AC6" s="22">
        <f t="shared" si="4"/>
        <v>104.47</v>
      </c>
      <c r="AD6" s="22">
        <f t="shared" si="4"/>
        <v>103.81</v>
      </c>
      <c r="AE6" s="22">
        <f t="shared" si="4"/>
        <v>104.35</v>
      </c>
      <c r="AF6" s="22">
        <f t="shared" si="4"/>
        <v>105.34</v>
      </c>
      <c r="AG6" s="22">
        <f t="shared" si="4"/>
        <v>105.77</v>
      </c>
      <c r="AH6" s="21" t="str">
        <f>IF(AH7="","",IF(AH7="-","【-】","【"&amp;SUBSTITUTE(TEXT(AH7,"#,##0.00"),"-","△")&amp;"】"))</f>
        <v>【111.39】</v>
      </c>
      <c r="AI6" s="22">
        <f>IF(AI7="",NA(),AI7)</f>
        <v>33.93</v>
      </c>
      <c r="AJ6" s="22">
        <f t="shared" ref="AJ6:AR6" si="5">IF(AJ7="",NA(),AJ7)</f>
        <v>70.069999999999993</v>
      </c>
      <c r="AK6" s="22">
        <f t="shared" si="5"/>
        <v>105.67</v>
      </c>
      <c r="AL6" s="22">
        <f t="shared" si="5"/>
        <v>122.42</v>
      </c>
      <c r="AM6" s="22">
        <f t="shared" si="5"/>
        <v>149.53</v>
      </c>
      <c r="AN6" s="22">
        <f t="shared" si="5"/>
        <v>16.399999999999999</v>
      </c>
      <c r="AO6" s="22">
        <f t="shared" si="5"/>
        <v>25.66</v>
      </c>
      <c r="AP6" s="22">
        <f t="shared" si="5"/>
        <v>21.69</v>
      </c>
      <c r="AQ6" s="22">
        <f t="shared" si="5"/>
        <v>24.04</v>
      </c>
      <c r="AR6" s="22">
        <f t="shared" si="5"/>
        <v>28.03</v>
      </c>
      <c r="AS6" s="21" t="str">
        <f>IF(AS7="","",IF(AS7="-","【-】","【"&amp;SUBSTITUTE(TEXT(AS7,"#,##0.00"),"-","△")&amp;"】"))</f>
        <v>【1.30】</v>
      </c>
      <c r="AT6" s="22">
        <f>IF(AT7="",NA(),AT7)</f>
        <v>211.41</v>
      </c>
      <c r="AU6" s="22">
        <f t="shared" ref="AU6:BC6" si="6">IF(AU7="",NA(),AU7)</f>
        <v>227.43</v>
      </c>
      <c r="AV6" s="22">
        <f t="shared" si="6"/>
        <v>199.23</v>
      </c>
      <c r="AW6" s="22">
        <f t="shared" si="6"/>
        <v>172.66</v>
      </c>
      <c r="AX6" s="22">
        <f t="shared" si="6"/>
        <v>154.28</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1458.45</v>
      </c>
      <c r="BF6" s="22">
        <f t="shared" ref="BF6:BN6" si="7">IF(BF7="",NA(),BF7)</f>
        <v>1584.85</v>
      </c>
      <c r="BG6" s="22">
        <f t="shared" si="7"/>
        <v>1534.39</v>
      </c>
      <c r="BH6" s="22">
        <f t="shared" si="7"/>
        <v>1447.41</v>
      </c>
      <c r="BI6" s="22">
        <f t="shared" si="7"/>
        <v>1370.78</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63.79</v>
      </c>
      <c r="BQ6" s="22">
        <f t="shared" ref="BQ6:BY6" si="8">IF(BQ7="",NA(),BQ7)</f>
        <v>66.36</v>
      </c>
      <c r="BR6" s="22">
        <f t="shared" si="8"/>
        <v>68.98</v>
      </c>
      <c r="BS6" s="22">
        <f t="shared" si="8"/>
        <v>73.989999999999995</v>
      </c>
      <c r="BT6" s="22">
        <f t="shared" si="8"/>
        <v>72.349999999999994</v>
      </c>
      <c r="BU6" s="22">
        <f t="shared" si="8"/>
        <v>87.51</v>
      </c>
      <c r="BV6" s="22">
        <f t="shared" si="8"/>
        <v>84.77</v>
      </c>
      <c r="BW6" s="22">
        <f t="shared" si="8"/>
        <v>87.11</v>
      </c>
      <c r="BX6" s="22">
        <f t="shared" si="8"/>
        <v>82.78</v>
      </c>
      <c r="BY6" s="22">
        <f t="shared" si="8"/>
        <v>84.82</v>
      </c>
      <c r="BZ6" s="21" t="str">
        <f>IF(BZ7="","",IF(BZ7="-","【-】","【"&amp;SUBSTITUTE(TEXT(BZ7,"#,##0.00"),"-","△")&amp;"】"))</f>
        <v>【102.35】</v>
      </c>
      <c r="CA6" s="22">
        <f>IF(CA7="",NA(),CA7)</f>
        <v>281.70999999999998</v>
      </c>
      <c r="CB6" s="22">
        <f t="shared" ref="CB6:CJ6" si="9">IF(CB7="",NA(),CB7)</f>
        <v>294.13</v>
      </c>
      <c r="CC6" s="22">
        <f t="shared" si="9"/>
        <v>282.58</v>
      </c>
      <c r="CD6" s="22">
        <f t="shared" si="9"/>
        <v>264.93</v>
      </c>
      <c r="CE6" s="22">
        <f t="shared" si="9"/>
        <v>272.85000000000002</v>
      </c>
      <c r="CF6" s="22">
        <f t="shared" si="9"/>
        <v>218.42</v>
      </c>
      <c r="CG6" s="22">
        <f t="shared" si="9"/>
        <v>227.27</v>
      </c>
      <c r="CH6" s="22">
        <f t="shared" si="9"/>
        <v>223.98</v>
      </c>
      <c r="CI6" s="22">
        <f t="shared" si="9"/>
        <v>225.09</v>
      </c>
      <c r="CJ6" s="22">
        <f t="shared" si="9"/>
        <v>224.82</v>
      </c>
      <c r="CK6" s="21" t="str">
        <f>IF(CK7="","",IF(CK7="-","【-】","【"&amp;SUBSTITUTE(TEXT(CK7,"#,##0.00"),"-","△")&amp;"】"))</f>
        <v>【167.74】</v>
      </c>
      <c r="CL6" s="22">
        <f>IF(CL7="",NA(),CL7)</f>
        <v>68.790000000000006</v>
      </c>
      <c r="CM6" s="22">
        <f t="shared" ref="CM6:CU6" si="10">IF(CM7="",NA(),CM7)</f>
        <v>62.18</v>
      </c>
      <c r="CN6" s="22">
        <f t="shared" si="10"/>
        <v>56.98</v>
      </c>
      <c r="CO6" s="22">
        <f t="shared" si="10"/>
        <v>50.33</v>
      </c>
      <c r="CP6" s="22">
        <f t="shared" si="10"/>
        <v>53.9</v>
      </c>
      <c r="CQ6" s="22">
        <f t="shared" si="10"/>
        <v>50.24</v>
      </c>
      <c r="CR6" s="22">
        <f t="shared" si="10"/>
        <v>50.29</v>
      </c>
      <c r="CS6" s="22">
        <f t="shared" si="10"/>
        <v>49.64</v>
      </c>
      <c r="CT6" s="22">
        <f t="shared" si="10"/>
        <v>49.38</v>
      </c>
      <c r="CU6" s="22">
        <f t="shared" si="10"/>
        <v>50.09</v>
      </c>
      <c r="CV6" s="21" t="str">
        <f>IF(CV7="","",IF(CV7="-","【-】","【"&amp;SUBSTITUTE(TEXT(CV7,"#,##0.00"),"-","△")&amp;"】"))</f>
        <v>【60.29】</v>
      </c>
      <c r="CW6" s="22">
        <f>IF(CW7="",NA(),CW7)</f>
        <v>50.17</v>
      </c>
      <c r="CX6" s="22">
        <f t="shared" ref="CX6:DF6" si="11">IF(CX7="",NA(),CX7)</f>
        <v>54.89</v>
      </c>
      <c r="CY6" s="22">
        <f t="shared" si="11"/>
        <v>58.96</v>
      </c>
      <c r="CZ6" s="22">
        <f t="shared" si="11"/>
        <v>66.42</v>
      </c>
      <c r="DA6" s="22">
        <f t="shared" si="11"/>
        <v>61.3</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2.84</v>
      </c>
      <c r="DI6" s="22">
        <f t="shared" ref="DI6:DQ6" si="12">IF(DI7="",NA(),DI7)</f>
        <v>5.05</v>
      </c>
      <c r="DJ6" s="22">
        <f t="shared" si="12"/>
        <v>7.93</v>
      </c>
      <c r="DK6" s="22">
        <f t="shared" si="12"/>
        <v>11.79</v>
      </c>
      <c r="DL6" s="22">
        <f t="shared" si="12"/>
        <v>14.95</v>
      </c>
      <c r="DM6" s="22">
        <f t="shared" si="12"/>
        <v>45.14</v>
      </c>
      <c r="DN6" s="22">
        <f t="shared" si="12"/>
        <v>45.85</v>
      </c>
      <c r="DO6" s="22">
        <f t="shared" si="12"/>
        <v>47.31</v>
      </c>
      <c r="DP6" s="22">
        <f t="shared" si="12"/>
        <v>47.5</v>
      </c>
      <c r="DQ6" s="22">
        <f t="shared" si="12"/>
        <v>48.41</v>
      </c>
      <c r="DR6" s="21" t="str">
        <f>IF(DR7="","",IF(DR7="-","【-】","【"&amp;SUBSTITUTE(TEXT(DR7,"#,##0.00"),"-","△")&amp;"】"))</f>
        <v>【50.88】</v>
      </c>
      <c r="DS6" s="22">
        <f>IF(DS7="",NA(),DS7)</f>
        <v>5.62</v>
      </c>
      <c r="DT6" s="22">
        <f t="shared" ref="DT6:EB6" si="13">IF(DT7="",NA(),DT7)</f>
        <v>6.52</v>
      </c>
      <c r="DU6" s="22">
        <f t="shared" si="13"/>
        <v>27.2</v>
      </c>
      <c r="DV6" s="22">
        <f t="shared" si="13"/>
        <v>28.68</v>
      </c>
      <c r="DW6" s="22">
        <f t="shared" si="13"/>
        <v>28.72</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7.26</v>
      </c>
      <c r="EE6" s="22">
        <f t="shared" ref="EE6:EM6" si="14">IF(EE7="",NA(),EE7)</f>
        <v>8.08</v>
      </c>
      <c r="EF6" s="21">
        <f t="shared" si="14"/>
        <v>0</v>
      </c>
      <c r="EG6" s="21">
        <f t="shared" si="14"/>
        <v>0</v>
      </c>
      <c r="EH6" s="22">
        <f t="shared" si="14"/>
        <v>0.05</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2">
      <c r="A7" s="15"/>
      <c r="B7" s="24">
        <v>2021</v>
      </c>
      <c r="C7" s="24">
        <v>33022</v>
      </c>
      <c r="D7" s="24">
        <v>46</v>
      </c>
      <c r="E7" s="24">
        <v>1</v>
      </c>
      <c r="F7" s="24">
        <v>0</v>
      </c>
      <c r="G7" s="24">
        <v>1</v>
      </c>
      <c r="H7" s="24" t="s">
        <v>93</v>
      </c>
      <c r="I7" s="24" t="s">
        <v>94</v>
      </c>
      <c r="J7" s="24" t="s">
        <v>95</v>
      </c>
      <c r="K7" s="24" t="s">
        <v>96</v>
      </c>
      <c r="L7" s="24" t="s">
        <v>97</v>
      </c>
      <c r="M7" s="24" t="s">
        <v>98</v>
      </c>
      <c r="N7" s="25" t="s">
        <v>99</v>
      </c>
      <c r="O7" s="25">
        <v>49.26</v>
      </c>
      <c r="P7" s="25">
        <v>94.14</v>
      </c>
      <c r="Q7" s="25">
        <v>3430</v>
      </c>
      <c r="R7" s="25">
        <v>5745</v>
      </c>
      <c r="S7" s="25">
        <v>434.96</v>
      </c>
      <c r="T7" s="25">
        <v>13.21</v>
      </c>
      <c r="U7" s="25">
        <v>5362</v>
      </c>
      <c r="V7" s="25">
        <v>34.369999999999997</v>
      </c>
      <c r="W7" s="25">
        <v>156.01</v>
      </c>
      <c r="X7" s="25">
        <v>81.349999999999994</v>
      </c>
      <c r="Y7" s="25">
        <v>78.28</v>
      </c>
      <c r="Z7" s="25">
        <v>80.13</v>
      </c>
      <c r="AA7" s="25">
        <v>84.78</v>
      </c>
      <c r="AB7" s="25">
        <v>83.96</v>
      </c>
      <c r="AC7" s="25">
        <v>104.47</v>
      </c>
      <c r="AD7" s="25">
        <v>103.81</v>
      </c>
      <c r="AE7" s="25">
        <v>104.35</v>
      </c>
      <c r="AF7" s="25">
        <v>105.34</v>
      </c>
      <c r="AG7" s="25">
        <v>105.77</v>
      </c>
      <c r="AH7" s="25">
        <v>111.39</v>
      </c>
      <c r="AI7" s="25">
        <v>33.93</v>
      </c>
      <c r="AJ7" s="25">
        <v>70.069999999999993</v>
      </c>
      <c r="AK7" s="25">
        <v>105.67</v>
      </c>
      <c r="AL7" s="25">
        <v>122.42</v>
      </c>
      <c r="AM7" s="25">
        <v>149.53</v>
      </c>
      <c r="AN7" s="25">
        <v>16.399999999999999</v>
      </c>
      <c r="AO7" s="25">
        <v>25.66</v>
      </c>
      <c r="AP7" s="25">
        <v>21.69</v>
      </c>
      <c r="AQ7" s="25">
        <v>24.04</v>
      </c>
      <c r="AR7" s="25">
        <v>28.03</v>
      </c>
      <c r="AS7" s="25">
        <v>1.3</v>
      </c>
      <c r="AT7" s="25">
        <v>211.41</v>
      </c>
      <c r="AU7" s="25">
        <v>227.43</v>
      </c>
      <c r="AV7" s="25">
        <v>199.23</v>
      </c>
      <c r="AW7" s="25">
        <v>172.66</v>
      </c>
      <c r="AX7" s="25">
        <v>154.28</v>
      </c>
      <c r="AY7" s="25">
        <v>293.23</v>
      </c>
      <c r="AZ7" s="25">
        <v>300.14</v>
      </c>
      <c r="BA7" s="25">
        <v>301.04000000000002</v>
      </c>
      <c r="BB7" s="25">
        <v>305.08</v>
      </c>
      <c r="BC7" s="25">
        <v>305.33999999999997</v>
      </c>
      <c r="BD7" s="25">
        <v>261.51</v>
      </c>
      <c r="BE7" s="25">
        <v>1458.45</v>
      </c>
      <c r="BF7" s="25">
        <v>1584.85</v>
      </c>
      <c r="BG7" s="25">
        <v>1534.39</v>
      </c>
      <c r="BH7" s="25">
        <v>1447.41</v>
      </c>
      <c r="BI7" s="25">
        <v>1370.78</v>
      </c>
      <c r="BJ7" s="25">
        <v>542.29999999999995</v>
      </c>
      <c r="BK7" s="25">
        <v>566.65</v>
      </c>
      <c r="BL7" s="25">
        <v>551.62</v>
      </c>
      <c r="BM7" s="25">
        <v>585.59</v>
      </c>
      <c r="BN7" s="25">
        <v>561.34</v>
      </c>
      <c r="BO7" s="25">
        <v>265.16000000000003</v>
      </c>
      <c r="BP7" s="25">
        <v>63.79</v>
      </c>
      <c r="BQ7" s="25">
        <v>66.36</v>
      </c>
      <c r="BR7" s="25">
        <v>68.98</v>
      </c>
      <c r="BS7" s="25">
        <v>73.989999999999995</v>
      </c>
      <c r="BT7" s="25">
        <v>72.349999999999994</v>
      </c>
      <c r="BU7" s="25">
        <v>87.51</v>
      </c>
      <c r="BV7" s="25">
        <v>84.77</v>
      </c>
      <c r="BW7" s="25">
        <v>87.11</v>
      </c>
      <c r="BX7" s="25">
        <v>82.78</v>
      </c>
      <c r="BY7" s="25">
        <v>84.82</v>
      </c>
      <c r="BZ7" s="25">
        <v>102.35</v>
      </c>
      <c r="CA7" s="25">
        <v>281.70999999999998</v>
      </c>
      <c r="CB7" s="25">
        <v>294.13</v>
      </c>
      <c r="CC7" s="25">
        <v>282.58</v>
      </c>
      <c r="CD7" s="25">
        <v>264.93</v>
      </c>
      <c r="CE7" s="25">
        <v>272.85000000000002</v>
      </c>
      <c r="CF7" s="25">
        <v>218.42</v>
      </c>
      <c r="CG7" s="25">
        <v>227.27</v>
      </c>
      <c r="CH7" s="25">
        <v>223.98</v>
      </c>
      <c r="CI7" s="25">
        <v>225.09</v>
      </c>
      <c r="CJ7" s="25">
        <v>224.82</v>
      </c>
      <c r="CK7" s="25">
        <v>167.74</v>
      </c>
      <c r="CL7" s="25">
        <v>68.790000000000006</v>
      </c>
      <c r="CM7" s="25">
        <v>62.18</v>
      </c>
      <c r="CN7" s="25">
        <v>56.98</v>
      </c>
      <c r="CO7" s="25">
        <v>50.33</v>
      </c>
      <c r="CP7" s="25">
        <v>53.9</v>
      </c>
      <c r="CQ7" s="25">
        <v>50.24</v>
      </c>
      <c r="CR7" s="25">
        <v>50.29</v>
      </c>
      <c r="CS7" s="25">
        <v>49.64</v>
      </c>
      <c r="CT7" s="25">
        <v>49.38</v>
      </c>
      <c r="CU7" s="25">
        <v>50.09</v>
      </c>
      <c r="CV7" s="25">
        <v>60.29</v>
      </c>
      <c r="CW7" s="25">
        <v>50.17</v>
      </c>
      <c r="CX7" s="25">
        <v>54.89</v>
      </c>
      <c r="CY7" s="25">
        <v>58.96</v>
      </c>
      <c r="CZ7" s="25">
        <v>66.42</v>
      </c>
      <c r="DA7" s="25">
        <v>61.3</v>
      </c>
      <c r="DB7" s="25">
        <v>78.650000000000006</v>
      </c>
      <c r="DC7" s="25">
        <v>77.73</v>
      </c>
      <c r="DD7" s="25">
        <v>78.09</v>
      </c>
      <c r="DE7" s="25">
        <v>78.010000000000005</v>
      </c>
      <c r="DF7" s="25">
        <v>77.599999999999994</v>
      </c>
      <c r="DG7" s="25">
        <v>90.12</v>
      </c>
      <c r="DH7" s="25">
        <v>2.84</v>
      </c>
      <c r="DI7" s="25">
        <v>5.05</v>
      </c>
      <c r="DJ7" s="25">
        <v>7.93</v>
      </c>
      <c r="DK7" s="25">
        <v>11.79</v>
      </c>
      <c r="DL7" s="25">
        <v>14.95</v>
      </c>
      <c r="DM7" s="25">
        <v>45.14</v>
      </c>
      <c r="DN7" s="25">
        <v>45.85</v>
      </c>
      <c r="DO7" s="25">
        <v>47.31</v>
      </c>
      <c r="DP7" s="25">
        <v>47.5</v>
      </c>
      <c r="DQ7" s="25">
        <v>48.41</v>
      </c>
      <c r="DR7" s="25">
        <v>50.88</v>
      </c>
      <c r="DS7" s="25">
        <v>5.62</v>
      </c>
      <c r="DT7" s="25">
        <v>6.52</v>
      </c>
      <c r="DU7" s="25">
        <v>27.2</v>
      </c>
      <c r="DV7" s="25">
        <v>28.68</v>
      </c>
      <c r="DW7" s="25">
        <v>28.72</v>
      </c>
      <c r="DX7" s="25">
        <v>13.58</v>
      </c>
      <c r="DY7" s="25">
        <v>14.13</v>
      </c>
      <c r="DZ7" s="25">
        <v>16.77</v>
      </c>
      <c r="EA7" s="25">
        <v>17.399999999999999</v>
      </c>
      <c r="EB7" s="25">
        <v>18.64</v>
      </c>
      <c r="EC7" s="25">
        <v>22.3</v>
      </c>
      <c r="ED7" s="25">
        <v>7.26</v>
      </c>
      <c r="EE7" s="25">
        <v>8.08</v>
      </c>
      <c r="EF7" s="25">
        <v>0</v>
      </c>
      <c r="EG7" s="25">
        <v>0</v>
      </c>
      <c r="EH7" s="25">
        <v>0.05</v>
      </c>
      <c r="EI7" s="25">
        <v>0.44</v>
      </c>
      <c r="EJ7" s="25">
        <v>0.52</v>
      </c>
      <c r="EK7" s="25">
        <v>0.47</v>
      </c>
      <c r="EL7" s="25">
        <v>0.4</v>
      </c>
      <c r="EM7" s="25">
        <v>0.36</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2023-01-22T05:03:16Z</cp:lastPrinted>
  <dcterms:created xsi:type="dcterms:W3CDTF">2022-12-01T00:52:44Z</dcterms:created>
  <dcterms:modified xsi:type="dcterms:W3CDTF">2023-01-23T04:35:47Z</dcterms:modified>
  <cp:category/>
</cp:coreProperties>
</file>