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R5.1.12_経営比較分析表（R3決算）の分析_1.26〆\15雫石町\"/>
    </mc:Choice>
  </mc:AlternateContent>
  <workbookProtection workbookAlgorithmName="SHA-512" workbookHashValue="mPzMpifLOvOg2sH8P/ecDmddSXk3BLP60TEpF4FwE/7oXVxJd/MaJNJ1dK5nZZ7Y4Gburfl15554yU7zd5d/lw==" workbookSaltValue="Xm+dTkxXfBQiAOQKSLzOgw=="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I10" i="4"/>
  <c r="BB8" i="4"/>
  <c r="AT8" i="4"/>
  <c r="AL8" i="4"/>
  <c r="AD8" i="4"/>
  <c r="W8" i="4"/>
  <c r="P8" i="4"/>
  <c r="I8" i="4"/>
  <c r="B8" i="4"/>
  <c r="B6" i="4"/>
</calcChain>
</file>

<file path=xl/sharedStrings.xml><?xml version="1.0" encoding="utf-8"?>
<sst xmlns="http://schemas.openxmlformats.org/spreadsheetml/2006/main" count="261" uniqueCount="117">
  <si>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</si>
  <si>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</si>
  <si>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</si>
  <si>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</si>
  <si>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</si>
  <si>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</si>
  <si>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</si>
  <si>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</si>
  <si>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</si>
  <si>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</si>
  <si>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</si>
  <si>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</si>
  <si>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</si>
  <si>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</si>
  <si>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</si>
  <si>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</si>
  <si>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</si>
  <si>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</si>
  <si>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</si>
  <si>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</si>
  <si>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</si>
  <si>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</si>
  <si>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</si>
  <si>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</si>
  <si>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</si>
  <si>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</si>
  <si>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</si>
  <si>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</si>
  <si>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</si>
  <si>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</si>
  <si>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</si>
  <si>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</si>
  <si>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</si>
  <si>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</si>
  <si>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</si>
  <si>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</si>
  <si>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</si>
  <si>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</si>
  <si>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</si>
  <si>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</si>
  <si>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</si>
  <si>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</si>
  <si>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</si>
  <si>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</si>
  <si>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</si>
  <si>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</si>
  <si>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</si>
  <si>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</si>
  <si>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</si>
  <si>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</si>
  <si>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</si>
  <si>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</si>
  <si>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</si>
  <si>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</si>
  <si>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</si>
  <si>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</si>
  <si>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</si>
  <si>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</si>
  <si>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</si>
  <si>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</si>
  <si>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</si>
  <si>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</si>
  <si>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</si>
  <si>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</si>
  <si>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</si>
  <si>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</si>
  <si>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</si>
  <si>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</si>
  <si>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</si>
  <si>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</si>
  <si>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</si>
  <si>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</si>
  <si>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</si>
  <si>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</si>
  <si>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</si>
  <si>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</si>
  <si>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</si>
  <si>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</si>
  <si>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</si>
  <si>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</si>
  <si>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</si>
  <si>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</si>
  <si>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</si>
  <si>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</si>
  <si>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</si>
  <si>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</si>
  <si>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</si>
  <si>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</si>
  <si>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</si>
  <si>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</si>
  <si>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</si>
  <si>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</si>
  <si>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</si>
  <si>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</si>
  <si>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</si>
  <si>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</si>
  <si>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雫石町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</si>
  <si>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</si>
  <si>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</si>
  <si>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</si>
  <si>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</si>
  <si>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</si>
  <si>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</si>
  <si>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</si>
  <si>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</si>
  <si>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</si>
  <si>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</si>
  <si>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</si>
  <si>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</si>
  <si>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</si>
  <si>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</si>
  <si>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</si>
  <si>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</si>
  <si>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</si>
  <si>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令和元年10月に供用開始となった施設であることから老朽化は見られません。</t>
    <phoneticPr fontId="4"/>
  </si>
  <si>
    <t>　本町の簡易水道事業は、令和６年４月から公営企業会計を適用する予定です。
　居住人口が少ない地域であり、今後においても各種数値の大幅な改善は困難であると捉えていますが、住民への安全安心な水道水の安定供給を第一義に、維持管理費の縮減やより一層の加入促進の取組を進めるなどして、経営改善に努めてまいります。</t>
    <phoneticPr fontId="4"/>
  </si>
  <si>
    <t>　現在の本町の簡易水道事業は、令和元年10月に供用を開始しており、供用開始間もないこと、給水人口が少ないことなどから、全般的に経営の健全性・効率性ともに類似団体の平均値と比較して低い状況が続いています。
①収益的収支比率は、100％を超えていますが、収入の大半が使用料以外の収入（一般会計からの繰入金）に依存しているため、加入促進を図るなど、自主財源の確保に努める必要があります。
④企業債の残高はありません。
⑤料金回収率は、7.3％と類似団体平均値よりかなり低くなっています。居住人口が少ない地域であり、今後も同様な回収率が続くものと見込まれますが、加入促進を図る必要があります。
⑥給水原価についても上記同様の理由により、高額な費用がかかっています。指標が類似団体平均値に近づくよう、維持管理費の見直しを図る必要があります。
⑦施設利用率は、類似団体と比較して低く、効率的な施設利用はできていません。
⑧有収率は、加入者が増加したことにより上昇傾向にありますが、一層の加入促進を図る必要があります。</t>
    <rPh sb="423" eb="425">
      <t>ジョウショウ</t>
    </rPh>
    <rPh sb="425" eb="427">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</si>
</sst>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A96-4C39-BA13-2AA075991647}"/>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0.39</c:v>
                </c:pt>
                <c:pt idx="3">
                  <c:v>0.61</c:v>
                </c:pt>
                <c:pt idx="4">
                  <c:v>0.4</c:v>
                </c:pt>
              </c:numCache>
            </c:numRef>
          </c:val>
          <c:smooth val="0"/>
          <c:extLst>
            <c:ext xmlns:c16="http://schemas.microsoft.com/office/drawing/2014/chart" uri="{C3380CC4-5D6E-409C-BE32-E72D297353CC}">
              <c16:uniqueId val="{00000001-DA96-4C39-BA13-2AA075991647}"/>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0</c:v>
                </c:pt>
                <c:pt idx="1">
                  <c:v>0</c:v>
                </c:pt>
                <c:pt idx="2">
                  <c:v>0.66</c:v>
                </c:pt>
                <c:pt idx="3">
                  <c:v>4.08</c:v>
                </c:pt>
                <c:pt idx="4">
                  <c:v>4.2699999999999996</c:v>
                </c:pt>
              </c:numCache>
            </c:numRef>
          </c:val>
          <c:extLst>
            <c:ext xmlns:c16="http://schemas.microsoft.com/office/drawing/2014/chart" uri="{C3380CC4-5D6E-409C-BE32-E72D297353CC}">
              <c16:uniqueId val="{00000000-339E-433B-AFD7-F4B47DA75712}"/>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48.01</c:v>
                </c:pt>
                <c:pt idx="3">
                  <c:v>49.08</c:v>
                </c:pt>
                <c:pt idx="4">
                  <c:v>51.46</c:v>
                </c:pt>
              </c:numCache>
            </c:numRef>
          </c:val>
          <c:smooth val="0"/>
          <c:extLst>
            <c:ext xmlns:c16="http://schemas.microsoft.com/office/drawing/2014/chart" uri="{C3380CC4-5D6E-409C-BE32-E72D297353CC}">
              <c16:uniqueId val="{00000001-339E-433B-AFD7-F4B47DA75712}"/>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0</c:v>
                </c:pt>
                <c:pt idx="1">
                  <c:v>0</c:v>
                </c:pt>
                <c:pt idx="2">
                  <c:v>21.37</c:v>
                </c:pt>
                <c:pt idx="3">
                  <c:v>63.84</c:v>
                </c:pt>
                <c:pt idx="4">
                  <c:v>86.68</c:v>
                </c:pt>
              </c:numCache>
            </c:numRef>
          </c:val>
          <c:extLst>
            <c:ext xmlns:c16="http://schemas.microsoft.com/office/drawing/2014/chart" uri="{C3380CC4-5D6E-409C-BE32-E72D297353CC}">
              <c16:uniqueId val="{00000000-C7A6-408D-9D5F-F3D03A8851D6}"/>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72.75</c:v>
                </c:pt>
                <c:pt idx="3">
                  <c:v>71.27</c:v>
                </c:pt>
                <c:pt idx="4">
                  <c:v>68.58</c:v>
                </c:pt>
              </c:numCache>
            </c:numRef>
          </c:val>
          <c:smooth val="0"/>
          <c:extLst>
            <c:ext xmlns:c16="http://schemas.microsoft.com/office/drawing/2014/chart" uri="{C3380CC4-5D6E-409C-BE32-E72D297353CC}">
              <c16:uniqueId val="{00000001-C7A6-408D-9D5F-F3D03A8851D6}"/>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0</c:v>
                </c:pt>
                <c:pt idx="1">
                  <c:v>0</c:v>
                </c:pt>
                <c:pt idx="2">
                  <c:v>113.54</c:v>
                </c:pt>
                <c:pt idx="3">
                  <c:v>107.58</c:v>
                </c:pt>
                <c:pt idx="4">
                  <c:v>107.95</c:v>
                </c:pt>
              </c:numCache>
            </c:numRef>
          </c:val>
          <c:extLst>
            <c:ext xmlns:c16="http://schemas.microsoft.com/office/drawing/2014/chart" uri="{C3380CC4-5D6E-409C-BE32-E72D297353CC}">
              <c16:uniqueId val="{00000000-7483-42F9-9042-7625314324A7}"/>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75.06</c:v>
                </c:pt>
                <c:pt idx="3">
                  <c:v>73.22</c:v>
                </c:pt>
                <c:pt idx="4">
                  <c:v>69.05</c:v>
                </c:pt>
              </c:numCache>
            </c:numRef>
          </c:val>
          <c:smooth val="0"/>
          <c:extLst>
            <c:ext xmlns:c16="http://schemas.microsoft.com/office/drawing/2014/chart" uri="{C3380CC4-5D6E-409C-BE32-E72D297353CC}">
              <c16:uniqueId val="{00000001-7483-42F9-9042-7625314324A7}"/>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8C-4D8B-8265-CECFBEA5F64B}"/>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8C-4D8B-8265-CECFBEA5F64B}"/>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34D-484B-B9BB-DE2AC309D3AB}"/>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4D-484B-B9BB-DE2AC309D3AB}"/>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646-4ABC-9F0D-6BF40C35EA9B}"/>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46-4ABC-9F0D-6BF40C35EA9B}"/>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278-4536-A651-33885329EAEB}"/>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78-4536-A651-33885329EAEB}"/>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D0D-4959-AF94-415FAE99F798}"/>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1183.92</c:v>
                </c:pt>
                <c:pt idx="3">
                  <c:v>1128.72</c:v>
                </c:pt>
                <c:pt idx="4">
                  <c:v>1125.25</c:v>
                </c:pt>
              </c:numCache>
            </c:numRef>
          </c:val>
          <c:smooth val="0"/>
          <c:extLst>
            <c:ext xmlns:c16="http://schemas.microsoft.com/office/drawing/2014/chart" uri="{C3380CC4-5D6E-409C-BE32-E72D297353CC}">
              <c16:uniqueId val="{00000001-AD0D-4959-AF94-415FAE99F798}"/>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0</c:v>
                </c:pt>
                <c:pt idx="1">
                  <c:v>0</c:v>
                </c:pt>
                <c:pt idx="2">
                  <c:v>0.63</c:v>
                </c:pt>
                <c:pt idx="3">
                  <c:v>7.3</c:v>
                </c:pt>
                <c:pt idx="4">
                  <c:v>10.61</c:v>
                </c:pt>
              </c:numCache>
            </c:numRef>
          </c:val>
          <c:extLst>
            <c:ext xmlns:c16="http://schemas.microsoft.com/office/drawing/2014/chart" uri="{C3380CC4-5D6E-409C-BE32-E72D297353CC}">
              <c16:uniqueId val="{00000000-2475-489E-9F6E-7B2D68590F1C}"/>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42.5</c:v>
                </c:pt>
                <c:pt idx="3">
                  <c:v>41.84</c:v>
                </c:pt>
                <c:pt idx="4">
                  <c:v>41.44</c:v>
                </c:pt>
              </c:numCache>
            </c:numRef>
          </c:val>
          <c:smooth val="0"/>
          <c:extLst>
            <c:ext xmlns:c16="http://schemas.microsoft.com/office/drawing/2014/chart" uri="{C3380CC4-5D6E-409C-BE32-E72D297353CC}">
              <c16:uniqueId val="{00000001-2475-489E-9F6E-7B2D68590F1C}"/>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0</c:v>
                </c:pt>
                <c:pt idx="1">
                  <c:v>0</c:v>
                </c:pt>
                <c:pt idx="2">
                  <c:v>43269.36</c:v>
                </c:pt>
                <c:pt idx="3">
                  <c:v>2576.92</c:v>
                </c:pt>
                <c:pt idx="4">
                  <c:v>1724.65</c:v>
                </c:pt>
              </c:numCache>
            </c:numRef>
          </c:val>
          <c:extLst>
            <c:ext xmlns:c16="http://schemas.microsoft.com/office/drawing/2014/chart" uri="{C3380CC4-5D6E-409C-BE32-E72D297353CC}">
              <c16:uniqueId val="{00000000-35E2-4931-99CD-FC76699BA265}"/>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377.72</c:v>
                </c:pt>
                <c:pt idx="3">
                  <c:v>390.47</c:v>
                </c:pt>
                <c:pt idx="4">
                  <c:v>403.61</c:v>
                </c:pt>
              </c:numCache>
            </c:numRef>
          </c:val>
          <c:smooth val="0"/>
          <c:extLst>
            <c:ext xmlns:c16="http://schemas.microsoft.com/office/drawing/2014/chart" uri="{C3380CC4-5D6E-409C-BE32-E72D297353CC}">
              <c16:uniqueId val="{00000001-35E2-4931-99CD-FC76699BA265}"/>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岩手県　雫石町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D4</v>
      </c>
      <c r="X8" s="36"/>
      <c r="Y8" s="36"/>
      <c r="Z8" s="36"/>
      <c r="AA8" s="36"/>
      <c r="AB8" s="36"/>
      <c r="AC8" s="36"/>
      <c r="AD8" s="36" t="str">
        <f>データ!$M$6</f>
        <v>非設置</v>
      </c>
      <c r="AE8" s="36"/>
      <c r="AF8" s="36"/>
      <c r="AG8" s="36"/>
      <c r="AH8" s="36"/>
      <c r="AI8" s="36"/>
      <c r="AJ8" s="36"/>
      <c r="AK8" s="2"/>
      <c r="AL8" s="37">
        <f>データ!$R$6</f>
        <v>15795</v>
      </c>
      <c r="AM8" s="37"/>
      <c r="AN8" s="37"/>
      <c r="AO8" s="37"/>
      <c r="AP8" s="37"/>
      <c r="AQ8" s="37"/>
      <c r="AR8" s="37"/>
      <c r="AS8" s="37"/>
      <c r="AT8" s="38">
        <f>データ!$S$6</f>
        <v>608.82000000000005</v>
      </c>
      <c r="AU8" s="38"/>
      <c r="AV8" s="38"/>
      <c r="AW8" s="38"/>
      <c r="AX8" s="38"/>
      <c r="AY8" s="38"/>
      <c r="AZ8" s="38"/>
      <c r="BA8" s="38"/>
      <c r="BB8" s="38">
        <f>データ!$T$6</f>
        <v>25.94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48.36</v>
      </c>
      <c r="Q10" s="38"/>
      <c r="R10" s="38"/>
      <c r="S10" s="38"/>
      <c r="T10" s="38"/>
      <c r="U10" s="38"/>
      <c r="V10" s="38"/>
      <c r="W10" s="37">
        <f>データ!$Q$6</f>
        <v>3223</v>
      </c>
      <c r="X10" s="37"/>
      <c r="Y10" s="37"/>
      <c r="Z10" s="37"/>
      <c r="AA10" s="37"/>
      <c r="AB10" s="37"/>
      <c r="AC10" s="37"/>
      <c r="AD10" s="2"/>
      <c r="AE10" s="2"/>
      <c r="AF10" s="2"/>
      <c r="AG10" s="2"/>
      <c r="AH10" s="2"/>
      <c r="AI10" s="2"/>
      <c r="AJ10" s="2"/>
      <c r="AK10" s="2"/>
      <c r="AL10" s="37">
        <f>データ!$U$6</f>
        <v>133</v>
      </c>
      <c r="AM10" s="37"/>
      <c r="AN10" s="37"/>
      <c r="AO10" s="37"/>
      <c r="AP10" s="37"/>
      <c r="AQ10" s="37"/>
      <c r="AR10" s="37"/>
      <c r="AS10" s="37"/>
      <c r="AT10" s="38">
        <f>データ!$V$6</f>
        <v>1.1000000000000001</v>
      </c>
      <c r="AU10" s="38"/>
      <c r="AV10" s="38"/>
      <c r="AW10" s="38"/>
      <c r="AX10" s="38"/>
      <c r="AY10" s="38"/>
      <c r="AZ10" s="38"/>
      <c r="BA10" s="38"/>
      <c r="BB10" s="38">
        <f>データ!$W$6</f>
        <v>120.91</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116</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114</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115</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42</v>
      </c>
      <c r="H85" s="13" t="str">
        <f>データ!BO6</f>
        <v>【940.88】</v>
      </c>
      <c r="I85" s="13" t="str">
        <f>データ!BZ6</f>
        <v>【54.59】</v>
      </c>
      <c r="J85" s="13" t="str">
        <f>データ!CK6</f>
        <v>【301.20】</v>
      </c>
      <c r="K85" s="13" t="str">
        <f>データ!CV6</f>
        <v>【56.42】</v>
      </c>
      <c r="L85" s="13" t="str">
        <f>データ!DG6</f>
        <v>【71.01】</v>
      </c>
      <c r="M85" s="13" t="s">
        <v>42</v>
      </c>
      <c r="N85" s="13" t="s">
        <v>42</v>
      </c>
      <c r="O85" s="13" t="str">
        <f>データ!EN6</f>
        <v>【0.58】</v>
      </c>
    </row>
  </sheetData>
  <sheetProtection algorithmName="SHA-512" hashValue="kUQ3XHX2vRwJu0d8+RjB4noqE92xXiF/Ha0SLV3sZvqN59k/WLX0B5z07add/dIQ7I/T6p54HUTAWOv96knYDw==" saltValue="dBypiijBpIw9Nn9/fjBBs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2021</v>
      </c>
      <c r="C6" s="20">
        <f t="shared" ref="C6:W6" si="3">C7</f>
        <v>33014</v>
      </c>
      <c r="D6" s="20">
        <f t="shared" si="3"/>
        <v>47</v>
      </c>
      <c r="E6" s="20">
        <f t="shared" si="3"/>
        <v>1</v>
      </c>
      <c r="F6" s="20">
        <f t="shared" si="3"/>
        <v>0</v>
      </c>
      <c r="G6" s="20">
        <f t="shared" si="3"/>
        <v>0</v>
      </c>
      <c r="H6" s="20" t="str">
        <f t="shared" si="3"/>
        <v>岩手県　雫石町</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48.36</v>
      </c>
      <c r="Q6" s="21">
        <f t="shared" si="3"/>
        <v>3223</v>
      </c>
      <c r="R6" s="21">
        <f t="shared" si="3"/>
        <v>15795</v>
      </c>
      <c r="S6" s="21">
        <f t="shared" si="3"/>
        <v>608.82000000000005</v>
      </c>
      <c r="T6" s="21">
        <f t="shared" si="3"/>
        <v>25.94</v>
      </c>
      <c r="U6" s="21">
        <f t="shared" si="3"/>
        <v>133</v>
      </c>
      <c r="V6" s="21">
        <f t="shared" si="3"/>
        <v>1.1000000000000001</v>
      </c>
      <c r="W6" s="21">
        <f t="shared" si="3"/>
        <v>120.91</v>
      </c>
      <c r="X6" s="22" t="str">
        <f>IF(X7="",NA(),X7)</f>
        <v>-</v>
      </c>
      <c r="Y6" s="22" t="str">
        <f t="shared" ref="Y6:AG6" si="4">IF(Y7="",NA(),Y7)</f>
        <v>-</v>
      </c>
      <c r="Z6" s="22">
        <f t="shared" si="4"/>
        <v>113.54</v>
      </c>
      <c r="AA6" s="22">
        <f t="shared" si="4"/>
        <v>107.58</v>
      </c>
      <c r="AB6" s="22">
        <f t="shared" si="4"/>
        <v>107.95</v>
      </c>
      <c r="AC6" s="22" t="str">
        <f t="shared" si="4"/>
        <v>-</v>
      </c>
      <c r="AD6" s="22" t="str">
        <f t="shared" si="4"/>
        <v>-</v>
      </c>
      <c r="AE6" s="22">
        <f t="shared" si="4"/>
        <v>75.06</v>
      </c>
      <c r="AF6" s="22">
        <f t="shared" si="4"/>
        <v>73.22</v>
      </c>
      <c r="AG6" s="22">
        <f t="shared" si="4"/>
        <v>69.05</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t="str">
        <f>IF(BE7="",NA(),BE7)</f>
        <v>-</v>
      </c>
      <c r="BF6" s="22" t="str">
        <f t="shared" ref="BF6:BN6" si="7">IF(BF7="",NA(),BF7)</f>
        <v>-</v>
      </c>
      <c r="BG6" s="21">
        <f t="shared" si="7"/>
        <v>0</v>
      </c>
      <c r="BH6" s="21">
        <f t="shared" si="7"/>
        <v>0</v>
      </c>
      <c r="BI6" s="21">
        <f t="shared" si="7"/>
        <v>0</v>
      </c>
      <c r="BJ6" s="22" t="str">
        <f t="shared" si="7"/>
        <v>-</v>
      </c>
      <c r="BK6" s="22" t="str">
        <f t="shared" si="7"/>
        <v>-</v>
      </c>
      <c r="BL6" s="22">
        <f t="shared" si="7"/>
        <v>1183.92</v>
      </c>
      <c r="BM6" s="22">
        <f t="shared" si="7"/>
        <v>1128.72</v>
      </c>
      <c r="BN6" s="22">
        <f t="shared" si="7"/>
        <v>1125.25</v>
      </c>
      <c r="BO6" s="21" t="str">
        <f>IF(BO7="","",IF(BO7="-","【-】","【"&amp;SUBSTITUTE(TEXT(BO7,"#,##0.00"),"-","△")&amp;"】"))</f>
        <v>【940.88】</v>
      </c>
      <c r="BP6" s="22" t="str">
        <f>IF(BP7="",NA(),BP7)</f>
        <v>-</v>
      </c>
      <c r="BQ6" s="22" t="str">
        <f t="shared" ref="BQ6:BY6" si="8">IF(BQ7="",NA(),BQ7)</f>
        <v>-</v>
      </c>
      <c r="BR6" s="22">
        <f t="shared" si="8"/>
        <v>0.63</v>
      </c>
      <c r="BS6" s="22">
        <f t="shared" si="8"/>
        <v>7.3</v>
      </c>
      <c r="BT6" s="22">
        <f t="shared" si="8"/>
        <v>10.61</v>
      </c>
      <c r="BU6" s="22" t="str">
        <f t="shared" si="8"/>
        <v>-</v>
      </c>
      <c r="BV6" s="22" t="str">
        <f t="shared" si="8"/>
        <v>-</v>
      </c>
      <c r="BW6" s="22">
        <f t="shared" si="8"/>
        <v>42.5</v>
      </c>
      <c r="BX6" s="22">
        <f t="shared" si="8"/>
        <v>41.84</v>
      </c>
      <c r="BY6" s="22">
        <f t="shared" si="8"/>
        <v>41.44</v>
      </c>
      <c r="BZ6" s="21" t="str">
        <f>IF(BZ7="","",IF(BZ7="-","【-】","【"&amp;SUBSTITUTE(TEXT(BZ7,"#,##0.00"),"-","△")&amp;"】"))</f>
        <v>【54.59】</v>
      </c>
      <c r="CA6" s="22" t="str">
        <f>IF(CA7="",NA(),CA7)</f>
        <v>-</v>
      </c>
      <c r="CB6" s="22" t="str">
        <f t="shared" ref="CB6:CJ6" si="9">IF(CB7="",NA(),CB7)</f>
        <v>-</v>
      </c>
      <c r="CC6" s="22">
        <f t="shared" si="9"/>
        <v>43269.36</v>
      </c>
      <c r="CD6" s="22">
        <f t="shared" si="9"/>
        <v>2576.92</v>
      </c>
      <c r="CE6" s="22">
        <f t="shared" si="9"/>
        <v>1724.65</v>
      </c>
      <c r="CF6" s="22" t="str">
        <f t="shared" si="9"/>
        <v>-</v>
      </c>
      <c r="CG6" s="22" t="str">
        <f t="shared" si="9"/>
        <v>-</v>
      </c>
      <c r="CH6" s="22">
        <f t="shared" si="9"/>
        <v>377.72</v>
      </c>
      <c r="CI6" s="22">
        <f t="shared" si="9"/>
        <v>390.47</v>
      </c>
      <c r="CJ6" s="22">
        <f t="shared" si="9"/>
        <v>403.61</v>
      </c>
      <c r="CK6" s="21" t="str">
        <f>IF(CK7="","",IF(CK7="-","【-】","【"&amp;SUBSTITUTE(TEXT(CK7,"#,##0.00"),"-","△")&amp;"】"))</f>
        <v>【301.20】</v>
      </c>
      <c r="CL6" s="22" t="str">
        <f>IF(CL7="",NA(),CL7)</f>
        <v>-</v>
      </c>
      <c r="CM6" s="22" t="str">
        <f t="shared" ref="CM6:CU6" si="10">IF(CM7="",NA(),CM7)</f>
        <v>-</v>
      </c>
      <c r="CN6" s="22">
        <f t="shared" si="10"/>
        <v>0.66</v>
      </c>
      <c r="CO6" s="22">
        <f t="shared" si="10"/>
        <v>4.08</v>
      </c>
      <c r="CP6" s="22">
        <f t="shared" si="10"/>
        <v>4.2699999999999996</v>
      </c>
      <c r="CQ6" s="22" t="str">
        <f t="shared" si="10"/>
        <v>-</v>
      </c>
      <c r="CR6" s="22" t="str">
        <f t="shared" si="10"/>
        <v>-</v>
      </c>
      <c r="CS6" s="22">
        <f t="shared" si="10"/>
        <v>48.01</v>
      </c>
      <c r="CT6" s="22">
        <f t="shared" si="10"/>
        <v>49.08</v>
      </c>
      <c r="CU6" s="22">
        <f t="shared" si="10"/>
        <v>51.46</v>
      </c>
      <c r="CV6" s="21" t="str">
        <f>IF(CV7="","",IF(CV7="-","【-】","【"&amp;SUBSTITUTE(TEXT(CV7,"#,##0.00"),"-","△")&amp;"】"))</f>
        <v>【56.42】</v>
      </c>
      <c r="CW6" s="22" t="str">
        <f>IF(CW7="",NA(),CW7)</f>
        <v>-</v>
      </c>
      <c r="CX6" s="22" t="str">
        <f t="shared" ref="CX6:DF6" si="11">IF(CX7="",NA(),CX7)</f>
        <v>-</v>
      </c>
      <c r="CY6" s="22">
        <f t="shared" si="11"/>
        <v>21.37</v>
      </c>
      <c r="CZ6" s="22">
        <f t="shared" si="11"/>
        <v>63.84</v>
      </c>
      <c r="DA6" s="22">
        <f t="shared" si="11"/>
        <v>86.68</v>
      </c>
      <c r="DB6" s="22" t="str">
        <f t="shared" si="11"/>
        <v>-</v>
      </c>
      <c r="DC6" s="22" t="str">
        <f t="shared" si="11"/>
        <v>-</v>
      </c>
      <c r="DD6" s="22">
        <f t="shared" si="11"/>
        <v>72.75</v>
      </c>
      <c r="DE6" s="22">
        <f t="shared" si="11"/>
        <v>71.27</v>
      </c>
      <c r="DF6" s="22">
        <f t="shared" si="11"/>
        <v>68.58</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t="str">
        <f>IF(ED7="",NA(),ED7)</f>
        <v>-</v>
      </c>
      <c r="EE6" s="22" t="str">
        <f t="shared" ref="EE6:EM6" si="14">IF(EE7="",NA(),EE7)</f>
        <v>-</v>
      </c>
      <c r="EF6" s="21">
        <f t="shared" si="14"/>
        <v>0</v>
      </c>
      <c r="EG6" s="21">
        <f t="shared" si="14"/>
        <v>0</v>
      </c>
      <c r="EH6" s="21">
        <f t="shared" si="14"/>
        <v>0</v>
      </c>
      <c r="EI6" s="22" t="str">
        <f t="shared" si="14"/>
        <v>-</v>
      </c>
      <c r="EJ6" s="22" t="str">
        <f t="shared" si="14"/>
        <v>-</v>
      </c>
      <c r="EK6" s="22">
        <f t="shared" si="14"/>
        <v>0.39</v>
      </c>
      <c r="EL6" s="22">
        <f t="shared" si="14"/>
        <v>0.61</v>
      </c>
      <c r="EM6" s="22">
        <f t="shared" si="14"/>
        <v>0.4</v>
      </c>
      <c r="EN6" s="21" t="str">
        <f>IF(EN7="","",IF(EN7="-","【-】","【"&amp;SUBSTITUTE(TEXT(EN7,"#,##0.00"),"-","△")&amp;"】"))</f>
        <v>【0.58】</v>
      </c>
    </row>
    <row r="7" spans="1:144" s="23" customFormat="1" x14ac:dyDescent="0.15">
      <c r="A7" s="15"/>
      <c r="B7" s="24">
        <v>2021</v>
      </c>
      <c r="C7" s="24">
        <v>33014</v>
      </c>
      <c r="D7" s="24">
        <v>47</v>
      </c>
      <c r="E7" s="24">
        <v>1</v>
      </c>
      <c r="F7" s="24">
        <v>0</v>
      </c>
      <c r="G7" s="24">
        <v>0</v>
      </c>
      <c r="H7" s="24" t="s">
        <v>96</v>
      </c>
      <c r="I7" s="24" t="s">
        <v>97</v>
      </c>
      <c r="J7" s="24" t="s">
        <v>98</v>
      </c>
      <c r="K7" s="24" t="s">
        <v>99</v>
      </c>
      <c r="L7" s="24" t="s">
        <v>100</v>
      </c>
      <c r="M7" s="24" t="s">
        <v>101</v>
      </c>
      <c r="N7" s="25" t="s">
        <v>102</v>
      </c>
      <c r="O7" s="25" t="s">
        <v>103</v>
      </c>
      <c r="P7" s="25">
        <v>48.36</v>
      </c>
      <c r="Q7" s="25">
        <v>3223</v>
      </c>
      <c r="R7" s="25">
        <v>15795</v>
      </c>
      <c r="S7" s="25">
        <v>608.82000000000005</v>
      </c>
      <c r="T7" s="25">
        <v>25.94</v>
      </c>
      <c r="U7" s="25">
        <v>133</v>
      </c>
      <c r="V7" s="25">
        <v>1.1000000000000001</v>
      </c>
      <c r="W7" s="25">
        <v>120.91</v>
      </c>
      <c r="X7" s="25" t="s">
        <v>102</v>
      </c>
      <c r="Y7" s="25" t="s">
        <v>102</v>
      </c>
      <c r="Z7" s="25">
        <v>113.54</v>
      </c>
      <c r="AA7" s="25">
        <v>107.58</v>
      </c>
      <c r="AB7" s="25">
        <v>107.95</v>
      </c>
      <c r="AC7" s="25" t="s">
        <v>102</v>
      </c>
      <c r="AD7" s="25" t="s">
        <v>102</v>
      </c>
      <c r="AE7" s="25">
        <v>75.06</v>
      </c>
      <c r="AF7" s="25">
        <v>73.22</v>
      </c>
      <c r="AG7" s="25">
        <v>69.05</v>
      </c>
      <c r="AH7" s="25">
        <v>73.42</v>
      </c>
      <c r="AI7" s="25"/>
      <c r="AJ7" s="25"/>
      <c r="AK7" s="25"/>
      <c r="AL7" s="25"/>
      <c r="AM7" s="25"/>
      <c r="AN7" s="25"/>
      <c r="AO7" s="25"/>
      <c r="AP7" s="25"/>
      <c r="AQ7" s="25"/>
      <c r="AR7" s="25"/>
      <c r="AS7" s="25"/>
      <c r="AT7" s="25"/>
      <c r="AU7" s="25"/>
      <c r="AV7" s="25"/>
      <c r="AW7" s="25"/>
      <c r="AX7" s="25"/>
      <c r="AY7" s="25"/>
      <c r="AZ7" s="25"/>
      <c r="BA7" s="25"/>
      <c r="BB7" s="25"/>
      <c r="BC7" s="25"/>
      <c r="BD7" s="25"/>
      <c r="BE7" s="25" t="s">
        <v>102</v>
      </c>
      <c r="BF7" s="25" t="s">
        <v>102</v>
      </c>
      <c r="BG7" s="25">
        <v>0</v>
      </c>
      <c r="BH7" s="25">
        <v>0</v>
      </c>
      <c r="BI7" s="25">
        <v>0</v>
      </c>
      <c r="BJ7" s="25" t="s">
        <v>102</v>
      </c>
      <c r="BK7" s="25" t="s">
        <v>102</v>
      </c>
      <c r="BL7" s="25">
        <v>1183.92</v>
      </c>
      <c r="BM7" s="25">
        <v>1128.72</v>
      </c>
      <c r="BN7" s="25">
        <v>1125.25</v>
      </c>
      <c r="BO7" s="25">
        <v>940.88</v>
      </c>
      <c r="BP7" s="25" t="s">
        <v>102</v>
      </c>
      <c r="BQ7" s="25" t="s">
        <v>102</v>
      </c>
      <c r="BR7" s="25">
        <v>0.63</v>
      </c>
      <c r="BS7" s="25">
        <v>7.3</v>
      </c>
      <c r="BT7" s="25">
        <v>10.61</v>
      </c>
      <c r="BU7" s="25" t="s">
        <v>102</v>
      </c>
      <c r="BV7" s="25" t="s">
        <v>102</v>
      </c>
      <c r="BW7" s="25">
        <v>42.5</v>
      </c>
      <c r="BX7" s="25">
        <v>41.84</v>
      </c>
      <c r="BY7" s="25">
        <v>41.44</v>
      </c>
      <c r="BZ7" s="25">
        <v>54.59</v>
      </c>
      <c r="CA7" s="25" t="s">
        <v>102</v>
      </c>
      <c r="CB7" s="25" t="s">
        <v>102</v>
      </c>
      <c r="CC7" s="25">
        <v>43269.36</v>
      </c>
      <c r="CD7" s="25">
        <v>2576.92</v>
      </c>
      <c r="CE7" s="25">
        <v>1724.65</v>
      </c>
      <c r="CF7" s="25" t="s">
        <v>102</v>
      </c>
      <c r="CG7" s="25" t="s">
        <v>102</v>
      </c>
      <c r="CH7" s="25">
        <v>377.72</v>
      </c>
      <c r="CI7" s="25">
        <v>390.47</v>
      </c>
      <c r="CJ7" s="25">
        <v>403.61</v>
      </c>
      <c r="CK7" s="25">
        <v>301.2</v>
      </c>
      <c r="CL7" s="25" t="s">
        <v>102</v>
      </c>
      <c r="CM7" s="25" t="s">
        <v>102</v>
      </c>
      <c r="CN7" s="25">
        <v>0.66</v>
      </c>
      <c r="CO7" s="25">
        <v>4.08</v>
      </c>
      <c r="CP7" s="25">
        <v>4.2699999999999996</v>
      </c>
      <c r="CQ7" s="25" t="s">
        <v>102</v>
      </c>
      <c r="CR7" s="25" t="s">
        <v>102</v>
      </c>
      <c r="CS7" s="25">
        <v>48.01</v>
      </c>
      <c r="CT7" s="25">
        <v>49.08</v>
      </c>
      <c r="CU7" s="25">
        <v>51.46</v>
      </c>
      <c r="CV7" s="25">
        <v>56.42</v>
      </c>
      <c r="CW7" s="25" t="s">
        <v>102</v>
      </c>
      <c r="CX7" s="25" t="s">
        <v>102</v>
      </c>
      <c r="CY7" s="25">
        <v>21.37</v>
      </c>
      <c r="CZ7" s="25">
        <v>63.84</v>
      </c>
      <c r="DA7" s="25">
        <v>86.68</v>
      </c>
      <c r="DB7" s="25" t="s">
        <v>102</v>
      </c>
      <c r="DC7" s="25" t="s">
        <v>102</v>
      </c>
      <c r="DD7" s="25">
        <v>72.75</v>
      </c>
      <c r="DE7" s="25">
        <v>71.27</v>
      </c>
      <c r="DF7" s="25">
        <v>68.58</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t="s">
        <v>102</v>
      </c>
      <c r="EE7" s="25" t="s">
        <v>102</v>
      </c>
      <c r="EF7" s="25">
        <v>0</v>
      </c>
      <c r="EG7" s="25">
        <v>0</v>
      </c>
      <c r="EH7" s="25">
        <v>0</v>
      </c>
      <c r="EI7" s="25" t="s">
        <v>102</v>
      </c>
      <c r="EJ7" s="25" t="s">
        <v>102</v>
      </c>
      <c r="EK7" s="25">
        <v>0.39</v>
      </c>
      <c r="EL7" s="25">
        <v>0.61</v>
      </c>
      <c r="EM7" s="25">
        <v>0.4</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109</v>
      </c>
    </row>
    <row r="12" spans="1:144" x14ac:dyDescent="0.15">
      <c r="B12">
        <v>1</v>
      </c>
      <c r="C12">
        <v>1</v>
      </c>
      <c r="D12">
        <v>1</v>
      </c>
      <c r="E12">
        <v>2</v>
      </c>
      <c r="F12">
        <v>3</v>
      </c>
      <c r="G12" t="s">
        <v>110</v>
      </c>
    </row>
    <row r="13" spans="1:144" x14ac:dyDescent="0.15">
      <c r="B13" t="s">
        <v>111</v>
      </c>
      <c r="C13" t="s">
        <v>111</v>
      </c>
      <c r="D13" t="s">
        <v>112</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cp:lastPrinted>2023-01-25T06:48:44Z</cp:lastPrinted>
  <dcterms:created xsi:type="dcterms:W3CDTF">2022-12-01T01:09:00Z</dcterms:created>
  <dcterms:modified xsi:type="dcterms:W3CDTF">2023-01-25T07:11:20Z</dcterms:modified>
  <cp:category/>
</cp:coreProperties>
</file>