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15雫石町\"/>
    </mc:Choice>
  </mc:AlternateContent>
  <workbookProtection workbookAlgorithmName="SHA-512" workbookHashValue="ANgBtBrGG09MfM9BRiilj/Cxq9X6ZkMFzxhxwDn97UVB2Eh7u64zGJXZ91xFyzoWKCu3JIvRHGq6q1vSIwhEWw==" workbookSaltValue="kEx+VL/VEvkswYvW97ha/A==" workbookSpinCount="100000" lockStructure="1"/>
  <bookViews>
    <workbookView xWindow="0" yWindow="0" windowWidth="21624" windowHeight="907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<sst xmlns="http://schemas.openxmlformats.org/spreadsheetml/2006/main" count="231" uniqueCount="119">
  <si>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</si>
  <si>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</si>
  <si>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</si>
  <si>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</si>
  <si>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</si>
  <si>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</si>
  <si>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</si>
  <si>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</si>
  <si>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</si>
  <si>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</si>
  <si>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</si>
  <si>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</si>
  <si>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</si>
  <si>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</si>
  <si>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</si>
  <si>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</si>
  <si>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</si>
  <si>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</si>
  <si>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</si>
  <si>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</si>
  <si>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</si>
  <si>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</si>
  <si>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</si>
  <si>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</si>
  <si>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</si>
  <si>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</si>
  <si>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</si>
  <si>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</si>
  <si>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</si>
  <si>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</si>
  <si>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</si>
  <si>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</si>
  <si>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</si>
  <si>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</si>
  <si>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</si>
  <si>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</si>
  <si>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</si>
  <si>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</si>
  <si>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</si>
  <si>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</si>
  <si>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</si>
  <si>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</si>
  <si>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</si>
  <si>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</si>
  <si>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</si>
  <si>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</si>
  <si>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</si>
  <si>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</si>
  <si>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</si>
  <si>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</si>
  <si>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</si>
  <si>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</si>
  <si>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</si>
  <si>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</si>
  <si>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</si>
  <si>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</si>
  <si>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</si>
  <si>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</si>
  <si>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</si>
  <si>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</si>
  <si>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</si>
  <si>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</si>
  <si>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</si>
  <si>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</si>
  <si>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</si>
  <si>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</si>
  <si>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</si>
  <si>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</si>
  <si>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</si>
  <si>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</si>
  <si>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</si>
  <si>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</si>
  <si>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</si>
  <si>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</si>
  <si>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</si>
  <si>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</si>
  <si>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</si>
  <si>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</si>
  <si>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</si>
  <si>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</si>
  <si>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</si>
  <si>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</si>
  <si>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</si>
  <si>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</si>
  <si>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</si>
  <si>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</si>
  <si>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</si>
  <si>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</si>
  <si>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</si>
  <si>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</si>
  <si>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</si>
  <si>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</si>
  <si>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</si>
  <si>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</si>
  <si>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</si>
  <si>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</si>
  <si>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</si>
  <si>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</si>
  <si>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</si>
  <si>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</si>
  <si>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</si>
  <si>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</si>
  <si>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</si>
  <si>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</si>
  <si>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</si>
  <si>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</si>
  <si>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</si>
  <si>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</si>
  <si>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</si>
  <si>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</si>
  <si>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</si>
  <si>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</si>
  <si>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</si>
  <si>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</si>
  <si>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</si>
  <si>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</si>
  <si>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は、単年度の収支状況を表す指標で100%以下は赤字経営を示します。当町では近年、黒字経営が続いていますが、人口減少による使用料収入の減少や経年劣化による維持管理費の増加が見込まれるため、事業見直しや定期的に料金改定の検討を行っていき、健全な経営継続に努ていきます。
　流動比率は短期支払能力を表す指標で100％以上である事が望ましいとされています。近年、当町では10％台で推移しており、使用料収入を増やし現金所持の割合を上げ、支払能力を高めていく必要があります。
　経費回収率は、使用料収入で維持管理費をどの程度賄えているかを表す指標で、100％以上である事が望ましいとされています。当町では、60％台で推移していますが、一般会計からの繰入に依存している状況であることから、料金改定等を行い使用料収入の確保を図っていく必要があります。
　汚水処理原価は、汚水１㎥当たりの処理費用を表した指標で、当町では経年劣化等により維持管理費は増加傾向に、人口減少等の影響で排水処理量は減少傾向にあるため、今後処理原価の上昇が推測されます。
　水洗化率は、処理区域内人口のうち、実際に水洗化し汚水処理している人口の割合を表した指標で、水質保全や使用料収入の増加の観点から100%が望ましいとされています。当町では人口減少や地理的要因から、今後も水洗化率の上昇は難しい状況にあります。</t>
    <rPh sb="44" eb="46">
      <t>キンネン</t>
    </rPh>
    <rPh sb="92" eb="94">
      <t>ミコ</t>
    </rPh>
    <rPh sb="100" eb="102">
      <t>ジギョウ</t>
    </rPh>
    <rPh sb="102" eb="104">
      <t>ミナオ</t>
    </rPh>
    <rPh sb="118" eb="119">
      <t>オコナ</t>
    </rPh>
    <rPh sb="124" eb="126">
      <t>ケンゼン</t>
    </rPh>
    <rPh sb="129" eb="131">
      <t>ケイゾク</t>
    </rPh>
    <rPh sb="132" eb="133">
      <t>ツト</t>
    </rPh>
    <rPh sb="181" eb="183">
      <t>キンネン</t>
    </rPh>
    <rPh sb="200" eb="203">
      <t>シヨウリョウ</t>
    </rPh>
    <rPh sb="203" eb="205">
      <t>シュウニュウ</t>
    </rPh>
    <rPh sb="206" eb="207">
      <t>フ</t>
    </rPh>
    <rPh sb="209" eb="211">
      <t>ゲンキン</t>
    </rPh>
    <rPh sb="211" eb="213">
      <t>ショジ</t>
    </rPh>
    <rPh sb="214" eb="216">
      <t>ワリアイ</t>
    </rPh>
    <rPh sb="217" eb="218">
      <t>ア</t>
    </rPh>
    <rPh sb="328" eb="330">
      <t>イゾン</t>
    </rPh>
    <rPh sb="334" eb="336">
      <t>ジョウキョウ</t>
    </rPh>
    <rPh sb="344" eb="346">
      <t>リョウキン</t>
    </rPh>
    <rPh sb="346" eb="348">
      <t>カイテイ</t>
    </rPh>
    <rPh sb="348" eb="349">
      <t>トウ</t>
    </rPh>
    <rPh sb="350" eb="351">
      <t>オコナ</t>
    </rPh>
    <rPh sb="358" eb="360">
      <t>カクホ</t>
    </rPh>
    <rPh sb="361" eb="362">
      <t>ハカ</t>
    </rPh>
    <rPh sb="366" eb="368">
      <t>ヒツヨウ</t>
    </rPh>
    <rPh sb="408" eb="410">
      <t>ケイネン</t>
    </rPh>
    <rPh sb="410" eb="412">
      <t>レッカ</t>
    </rPh>
    <rPh sb="412" eb="413">
      <t>トウ</t>
    </rPh>
    <rPh sb="420" eb="421">
      <t>ヒ</t>
    </rPh>
    <rPh sb="428" eb="430">
      <t>ジンコウ</t>
    </rPh>
    <rPh sb="430" eb="432">
      <t>ゲンショウ</t>
    </rPh>
    <rPh sb="432" eb="433">
      <t>トウ</t>
    </rPh>
    <rPh sb="434" eb="436">
      <t>エイキョウ</t>
    </rPh>
    <rPh sb="437" eb="439">
      <t>ハイスイ</t>
    </rPh>
    <rPh sb="453" eb="455">
      <t>コンゴ</t>
    </rPh>
    <rPh sb="460" eb="462">
      <t>ジョウショウ</t>
    </rPh>
    <rPh sb="463" eb="465">
      <t>スイソク</t>
    </rPh>
    <phoneticPr fontId="4"/>
  </si>
  <si>
    <t>　耐用年数を超過している施設等はまだありませんが、多くの施設等が耐用年数の半分を超過しており、今後さらに有形固定資産減価償却率が上昇していくことが推測されます。
　平成29年及び平成30年に汚水処理の最適化構想を実施した結果、公共下水道への接続が有利と判定されたため、処理場内の大きな機器更新が必要となる前に、順次公共下水道に統合して行く必要があります。</t>
    <rPh sb="40" eb="42">
      <t>チョウカ</t>
    </rPh>
    <rPh sb="82" eb="84">
      <t>ヘイセイ</t>
    </rPh>
    <rPh sb="86" eb="87">
      <t>ネン</t>
    </rPh>
    <rPh sb="87" eb="88">
      <t>オヨ</t>
    </rPh>
    <rPh sb="89" eb="91">
      <t>ヘイセイ</t>
    </rPh>
    <rPh sb="93" eb="94">
      <t>ネン</t>
    </rPh>
    <phoneticPr fontId="4"/>
  </si>
  <si>
    <t>　現状から、収入は自主財源が乏しく現金化できる資産も少ない事から、一般会計からの繰入に依存している状況にあります。
　また、人口減少や地理的要因により排水量（有収水量）の増加もあまり見込めない状況にあり、料金改定以外の方法による収入確保は難しい状況です。支出は、耐用年数を超過した施設等は無いものの、耐用年数の半分を超過した施設が多くあり、維持管理に係る経費の増加や更新に伴う企業債残高の増加などが推測されます。
　これらの課題を解消するため、定期的に適正な料金改定の検討を行うとともに、計画的に公共下水道に統合を進めていく必要があります。</t>
    <rPh sb="49" eb="51">
      <t>ジョウキョウ</t>
    </rPh>
    <rPh sb="158" eb="160">
      <t>チョウカ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</si>
</sst>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C-44BE-BA77-77C6AF1D7A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6AC-44BE-BA77-77C6AF1D7A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34.21</c:v>
                </c:pt>
                <c:pt idx="1">
                  <c:v>34.31</c:v>
                </c:pt>
                <c:pt idx="2">
                  <c:v>32.799999999999997</c:v>
                </c:pt>
                <c:pt idx="3">
                  <c:v>33.700000000000003</c:v>
                </c:pt>
                <c:pt idx="4">
                  <c:v>33.200000000000003</c:v>
                </c:pt>
              </c:numCache>
            </c:numRef>
          </c:val>
          <c:extLst>
            <c:ext xmlns:c16="http://schemas.microsoft.com/office/drawing/2014/chart" uri="{C3380CC4-5D6E-409C-BE32-E72D297353CC}">
              <c16:uniqueId val="{00000000-366A-4C52-8F3B-14571F2EAC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66A-4C52-8F3B-14571F2EAC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70.86</c:v>
                </c:pt>
                <c:pt idx="1">
                  <c:v>71.3</c:v>
                </c:pt>
                <c:pt idx="2">
                  <c:v>72.88</c:v>
                </c:pt>
                <c:pt idx="3">
                  <c:v>72.88</c:v>
                </c:pt>
                <c:pt idx="4">
                  <c:v>74.040000000000006</c:v>
                </c:pt>
              </c:numCache>
            </c:numRef>
          </c:val>
          <c:extLst>
            <c:ext xmlns:c16="http://schemas.microsoft.com/office/drawing/2014/chart" uri="{C3380CC4-5D6E-409C-BE32-E72D297353CC}">
              <c16:uniqueId val="{00000000-A591-4377-8ABA-146BAA63F3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591-4377-8ABA-146BAA63F3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101.87</c:v>
                </c:pt>
                <c:pt idx="1">
                  <c:v>100.67</c:v>
                </c:pt>
                <c:pt idx="2">
                  <c:v>99.66</c:v>
                </c:pt>
                <c:pt idx="3">
                  <c:v>101</c:v>
                </c:pt>
                <c:pt idx="4">
                  <c:v>101.47</c:v>
                </c:pt>
              </c:numCache>
            </c:numRef>
          </c:val>
          <c:extLst>
            <c:ext xmlns:c16="http://schemas.microsoft.com/office/drawing/2014/chart" uri="{C3380CC4-5D6E-409C-BE32-E72D297353CC}">
              <c16:uniqueId val="{00000000-2A25-4EAA-B9EA-5E54169C29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2A25-4EAA-B9EA-5E54169C29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12.47</c:v>
                </c:pt>
                <c:pt idx="1">
                  <c:v>13.01</c:v>
                </c:pt>
                <c:pt idx="2">
                  <c:v>15.81</c:v>
                </c:pt>
                <c:pt idx="3">
                  <c:v>18.440000000000001</c:v>
                </c:pt>
                <c:pt idx="4">
                  <c:v>21</c:v>
                </c:pt>
              </c:numCache>
            </c:numRef>
          </c:val>
          <c:extLst>
            <c:ext xmlns:c16="http://schemas.microsoft.com/office/drawing/2014/chart" uri="{C3380CC4-5D6E-409C-BE32-E72D297353CC}">
              <c16:uniqueId val="{00000000-F372-477A-9996-0023511D9B6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F372-477A-9996-0023511D9B6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F4-499B-83A3-229FBBD593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F4-499B-83A3-229FBBD593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2F-433B-A490-6DED085433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262F-433B-A490-6DED085433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10.88</c:v>
                </c:pt>
                <c:pt idx="1">
                  <c:v>19.809999999999999</c:v>
                </c:pt>
                <c:pt idx="2">
                  <c:v>8.86</c:v>
                </c:pt>
                <c:pt idx="3">
                  <c:v>10.98</c:v>
                </c:pt>
                <c:pt idx="4">
                  <c:v>13</c:v>
                </c:pt>
              </c:numCache>
            </c:numRef>
          </c:val>
          <c:extLst>
            <c:ext xmlns:c16="http://schemas.microsoft.com/office/drawing/2014/chart" uri="{C3380CC4-5D6E-409C-BE32-E72D297353CC}">
              <c16:uniqueId val="{00000000-0EE3-4115-A61C-FAB66DBAB4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0EE3-4115-A61C-FAB66DBAB4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242.64</c:v>
                </c:pt>
                <c:pt idx="1">
                  <c:v>745.12</c:v>
                </c:pt>
                <c:pt idx="2">
                  <c:v>4393.1499999999996</c:v>
                </c:pt>
                <c:pt idx="3">
                  <c:v>6461.27</c:v>
                </c:pt>
                <c:pt idx="4">
                  <c:v>5917.64</c:v>
                </c:pt>
              </c:numCache>
            </c:numRef>
          </c:val>
          <c:extLst>
            <c:ext xmlns:c16="http://schemas.microsoft.com/office/drawing/2014/chart" uri="{C3380CC4-5D6E-409C-BE32-E72D297353CC}">
              <c16:uniqueId val="{00000000-216B-4771-9A14-3F7808F041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16B-4771-9A14-3F7808F041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62.17</c:v>
                </c:pt>
                <c:pt idx="1">
                  <c:v>47.64</c:v>
                </c:pt>
                <c:pt idx="2">
                  <c:v>96.79</c:v>
                </c:pt>
                <c:pt idx="3">
                  <c:v>59.37</c:v>
                </c:pt>
                <c:pt idx="4">
                  <c:v>69.63</c:v>
                </c:pt>
              </c:numCache>
            </c:numRef>
          </c:val>
          <c:extLst>
            <c:ext xmlns:c16="http://schemas.microsoft.com/office/drawing/2014/chart" uri="{C3380CC4-5D6E-409C-BE32-E72D297353CC}">
              <c16:uniqueId val="{00000000-AAEE-4055-B70A-1FF0170921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AEE-4055-B70A-1FF0170921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274.8</c:v>
                </c:pt>
                <c:pt idx="1">
                  <c:v>322.79000000000002</c:v>
                </c:pt>
                <c:pt idx="2">
                  <c:v>146.19</c:v>
                </c:pt>
                <c:pt idx="3">
                  <c:v>258.2</c:v>
                </c:pt>
                <c:pt idx="4">
                  <c:v>221.69</c:v>
                </c:pt>
              </c:numCache>
            </c:numRef>
          </c:val>
          <c:extLst>
            <c:ext xmlns:c16="http://schemas.microsoft.com/office/drawing/2014/chart" uri="{C3380CC4-5D6E-409C-BE32-E72D297353CC}">
              <c16:uniqueId val="{00000000-6388-4A32-86D7-5F076B065B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388-4A32-86D7-5F076B065B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9" zoomScale="115" zoomScaleNormal="11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雫石町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15795</v>
      </c>
      <c r="AM8" s="45"/>
      <c r="AN8" s="45"/>
      <c r="AO8" s="45"/>
      <c r="AP8" s="45"/>
      <c r="AQ8" s="45"/>
      <c r="AR8" s="45"/>
      <c r="AS8" s="45"/>
      <c r="AT8" s="46">
        <f>データ!T6</f>
        <v>608.82000000000005</v>
      </c>
      <c r="AU8" s="46"/>
      <c r="AV8" s="46"/>
      <c r="AW8" s="46"/>
      <c r="AX8" s="46"/>
      <c r="AY8" s="46"/>
      <c r="AZ8" s="46"/>
      <c r="BA8" s="46"/>
      <c r="BB8" s="46">
        <f>データ!U6</f>
        <v>25.94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65.62</v>
      </c>
      <c r="J10" s="46"/>
      <c r="K10" s="46"/>
      <c r="L10" s="46"/>
      <c r="M10" s="46"/>
      <c r="N10" s="46"/>
      <c r="O10" s="46"/>
      <c r="P10" s="46">
        <f>データ!P6</f>
        <v>11.09</v>
      </c>
      <c r="Q10" s="46"/>
      <c r="R10" s="46"/>
      <c r="S10" s="46"/>
      <c r="T10" s="46"/>
      <c r="U10" s="46"/>
      <c r="V10" s="46"/>
      <c r="W10" s="46">
        <f>データ!Q6</f>
        <v>85.12</v>
      </c>
      <c r="X10" s="46"/>
      <c r="Y10" s="46"/>
      <c r="Z10" s="46"/>
      <c r="AA10" s="46"/>
      <c r="AB10" s="46"/>
      <c r="AC10" s="46"/>
      <c r="AD10" s="45">
        <f>データ!R6</f>
        <v>3080</v>
      </c>
      <c r="AE10" s="45"/>
      <c r="AF10" s="45"/>
      <c r="AG10" s="45"/>
      <c r="AH10" s="45"/>
      <c r="AI10" s="45"/>
      <c r="AJ10" s="45"/>
      <c r="AK10" s="2"/>
      <c r="AL10" s="45">
        <f>データ!V6</f>
        <v>1741</v>
      </c>
      <c r="AM10" s="45"/>
      <c r="AN10" s="45"/>
      <c r="AO10" s="45"/>
      <c r="AP10" s="45"/>
      <c r="AQ10" s="45"/>
      <c r="AR10" s="45"/>
      <c r="AS10" s="45"/>
      <c r="AT10" s="46">
        <f>データ!W6</f>
        <v>1.0900000000000001</v>
      </c>
      <c r="AU10" s="46"/>
      <c r="AV10" s="46"/>
      <c r="AW10" s="46"/>
      <c r="AX10" s="46"/>
      <c r="AY10" s="46"/>
      <c r="AZ10" s="46"/>
      <c r="BA10" s="46"/>
      <c r="BB10" s="46">
        <f>データ!X6</f>
        <v>1597.25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AdHzuIPz+0egYXRIEPE5N8W9HplHvO7to0NvF5H1lRp7lzGwvmU+QEDsNrhCLEqxfxSOHF+3qUn5iQPHefXAng==" saltValue="Al1FiUZV6QPWI2t6jpEq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33014</v>
      </c>
      <c r="D6" s="19">
        <f t="shared" si="3"/>
        <v>46</v>
      </c>
      <c r="E6" s="19">
        <f t="shared" si="3"/>
        <v>17</v>
      </c>
      <c r="F6" s="19">
        <f t="shared" si="3"/>
        <v>5</v>
      </c>
      <c r="G6" s="19">
        <f t="shared" si="3"/>
        <v>0</v>
      </c>
      <c r="H6" s="19" t="str">
        <f t="shared" si="3"/>
        <v>岩手県　雫石町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65.62</v>
      </c>
      <c r="P6" s="20">
        <f t="shared" si="3"/>
        <v>11.09</v>
      </c>
      <c r="Q6" s="20">
        <f t="shared" si="3"/>
        <v>85.12</v>
      </c>
      <c r="R6" s="20">
        <f t="shared" si="3"/>
        <v>3080</v>
      </c>
      <c r="S6" s="20">
        <f t="shared" si="3"/>
        <v>15795</v>
      </c>
      <c r="T6" s="20">
        <f t="shared" si="3"/>
        <v>608.82000000000005</v>
      </c>
      <c r="U6" s="20">
        <f t="shared" si="3"/>
        <v>25.94</v>
      </c>
      <c r="V6" s="20">
        <f t="shared" si="3"/>
        <v>1741</v>
      </c>
      <c r="W6" s="20">
        <f t="shared" si="3"/>
        <v>1.0900000000000001</v>
      </c>
      <c r="X6" s="20">
        <f t="shared" si="3"/>
        <v>1597.25</v>
      </c>
      <c r="Y6" s="21">
        <f>IF(Y7="",NA(),Y7)</f>
        <v>101.87</v>
      </c>
      <c r="Z6" s="21">
        <f t="shared" ref="Z6:AH6" si="4">IF(Z7="",NA(),Z7)</f>
        <v>100.67</v>
      </c>
      <c r="AA6" s="21">
        <f t="shared" si="4"/>
        <v>99.66</v>
      </c>
      <c r="AB6" s="21">
        <f t="shared" si="4"/>
        <v>101</v>
      </c>
      <c r="AC6" s="21">
        <f t="shared" si="4"/>
        <v>101.47</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10.88</v>
      </c>
      <c r="AV6" s="21">
        <f t="shared" ref="AV6:BD6" si="6">IF(AV7="",NA(),AV7)</f>
        <v>19.809999999999999</v>
      </c>
      <c r="AW6" s="21">
        <f t="shared" si="6"/>
        <v>8.86</v>
      </c>
      <c r="AX6" s="21">
        <f t="shared" si="6"/>
        <v>10.98</v>
      </c>
      <c r="AY6" s="21">
        <f t="shared" si="6"/>
        <v>13</v>
      </c>
      <c r="AZ6" s="21">
        <f t="shared" si="6"/>
        <v>29.91</v>
      </c>
      <c r="BA6" s="21">
        <f t="shared" si="6"/>
        <v>29.54</v>
      </c>
      <c r="BB6" s="21">
        <f t="shared" si="6"/>
        <v>26.99</v>
      </c>
      <c r="BC6" s="21">
        <f t="shared" si="6"/>
        <v>29.13</v>
      </c>
      <c r="BD6" s="21">
        <f t="shared" si="6"/>
        <v>35.69</v>
      </c>
      <c r="BE6" s="20" t="str">
        <f>IF(BE7="","",IF(BE7="-","【-】","【"&amp;SUBSTITUTE(TEXT(BE7,"#,##0.00"),"-","△")&amp;"】"))</f>
        <v>【34.77】</v>
      </c>
      <c r="BF6" s="21">
        <f>IF(BF7="",NA(),BF7)</f>
        <v>242.64</v>
      </c>
      <c r="BG6" s="21">
        <f t="shared" ref="BG6:BO6" si="7">IF(BG7="",NA(),BG7)</f>
        <v>745.12</v>
      </c>
      <c r="BH6" s="21">
        <f t="shared" si="7"/>
        <v>4393.1499999999996</v>
      </c>
      <c r="BI6" s="21">
        <f t="shared" si="7"/>
        <v>6461.27</v>
      </c>
      <c r="BJ6" s="21">
        <f t="shared" si="7"/>
        <v>5917.64</v>
      </c>
      <c r="BK6" s="21">
        <f t="shared" si="7"/>
        <v>855.8</v>
      </c>
      <c r="BL6" s="21">
        <f t="shared" si="7"/>
        <v>789.46</v>
      </c>
      <c r="BM6" s="21">
        <f t="shared" si="7"/>
        <v>826.83</v>
      </c>
      <c r="BN6" s="21">
        <f t="shared" si="7"/>
        <v>867.83</v>
      </c>
      <c r="BO6" s="21">
        <f t="shared" si="7"/>
        <v>791.76</v>
      </c>
      <c r="BP6" s="20" t="str">
        <f>IF(BP7="","",IF(BP7="-","【-】","【"&amp;SUBSTITUTE(TEXT(BP7,"#,##0.00"),"-","△")&amp;"】"))</f>
        <v>【786.37】</v>
      </c>
      <c r="BQ6" s="21">
        <f>IF(BQ7="",NA(),BQ7)</f>
        <v>62.17</v>
      </c>
      <c r="BR6" s="21">
        <f t="shared" ref="BR6:BZ6" si="8">IF(BR7="",NA(),BR7)</f>
        <v>47.64</v>
      </c>
      <c r="BS6" s="21">
        <f t="shared" si="8"/>
        <v>96.79</v>
      </c>
      <c r="BT6" s="21">
        <f t="shared" si="8"/>
        <v>59.37</v>
      </c>
      <c r="BU6" s="21">
        <f t="shared" si="8"/>
        <v>69.63</v>
      </c>
      <c r="BV6" s="21">
        <f t="shared" si="8"/>
        <v>59.8</v>
      </c>
      <c r="BW6" s="21">
        <f t="shared" si="8"/>
        <v>57.77</v>
      </c>
      <c r="BX6" s="21">
        <f t="shared" si="8"/>
        <v>57.31</v>
      </c>
      <c r="BY6" s="21">
        <f t="shared" si="8"/>
        <v>57.08</v>
      </c>
      <c r="BZ6" s="21">
        <f t="shared" si="8"/>
        <v>56.26</v>
      </c>
      <c r="CA6" s="20" t="str">
        <f>IF(CA7="","",IF(CA7="-","【-】","【"&amp;SUBSTITUTE(TEXT(CA7,"#,##0.00"),"-","△")&amp;"】"))</f>
        <v>【60.65】</v>
      </c>
      <c r="CB6" s="21">
        <f>IF(CB7="",NA(),CB7)</f>
        <v>274.8</v>
      </c>
      <c r="CC6" s="21">
        <f t="shared" ref="CC6:CK6" si="9">IF(CC7="",NA(),CC7)</f>
        <v>322.79000000000002</v>
      </c>
      <c r="CD6" s="21">
        <f t="shared" si="9"/>
        <v>146.19</v>
      </c>
      <c r="CE6" s="21">
        <f t="shared" si="9"/>
        <v>258.2</v>
      </c>
      <c r="CF6" s="21">
        <f t="shared" si="9"/>
        <v>221.69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34.21</v>
      </c>
      <c r="CN6" s="21">
        <f t="shared" ref="CN6:CV6" si="10">IF(CN7="",NA(),CN7)</f>
        <v>34.31</v>
      </c>
      <c r="CO6" s="21">
        <f t="shared" si="10"/>
        <v>32.799999999999997</v>
      </c>
      <c r="CP6" s="21">
        <f t="shared" si="10"/>
        <v>33.700000000000003</v>
      </c>
      <c r="CQ6" s="21">
        <f t="shared" si="10"/>
        <v>33.200000000000003</v>
      </c>
      <c r="CR6" s="21">
        <f t="shared" si="10"/>
        <v>51.75</v>
      </c>
      <c r="CS6" s="21">
        <f t="shared" si="10"/>
        <v>50.68</v>
      </c>
      <c r="CT6" s="21">
        <f t="shared" si="10"/>
        <v>50.14</v>
      </c>
      <c r="CU6" s="21">
        <f t="shared" si="10"/>
        <v>54.83</v>
      </c>
      <c r="CV6" s="21">
        <f t="shared" si="10"/>
        <v>66.53</v>
      </c>
      <c r="CW6" s="20" t="str">
        <f>IF(CW7="","",IF(CW7="-","【-】","【"&amp;SUBSTITUTE(TEXT(CW7,"#,##0.00"),"-","△")&amp;"】"))</f>
        <v>【61.14】</v>
      </c>
      <c r="CX6" s="21">
        <f>IF(CX7="",NA(),CX7)</f>
        <v>70.86</v>
      </c>
      <c r="CY6" s="21">
        <f t="shared" ref="CY6:DG6" si="11">IF(CY7="",NA(),CY7)</f>
        <v>71.3</v>
      </c>
      <c r="CZ6" s="21">
        <f t="shared" si="11"/>
        <v>72.88</v>
      </c>
      <c r="DA6" s="21">
        <f t="shared" si="11"/>
        <v>72.88</v>
      </c>
      <c r="DB6" s="21">
        <f t="shared" si="11"/>
        <v>74.040000000000006</v>
      </c>
      <c r="DC6" s="21">
        <f t="shared" si="11"/>
        <v>84.84</v>
      </c>
      <c r="DD6" s="21">
        <f t="shared" si="11"/>
        <v>84.86</v>
      </c>
      <c r="DE6" s="21">
        <f t="shared" si="11"/>
        <v>84.98</v>
      </c>
      <c r="DF6" s="21">
        <f t="shared" si="11"/>
        <v>84.7</v>
      </c>
      <c r="DG6" s="21">
        <f t="shared" si="11"/>
        <v>84.67</v>
      </c>
      <c r="DH6" s="20" t="str">
        <f>IF(DH7="","",IF(DH7="-","【-】","【"&amp;SUBSTITUTE(TEXT(DH7,"#,##0.00"),"-","△")&amp;"】"))</f>
        <v>【86.91】</v>
      </c>
      <c r="DI6" s="21">
        <f>IF(DI7="",NA(),DI7)</f>
        <v>12.47</v>
      </c>
      <c r="DJ6" s="21">
        <f t="shared" ref="DJ6:DR6" si="12">IF(DJ7="",NA(),DJ7)</f>
        <v>13.01</v>
      </c>
      <c r="DK6" s="21">
        <f t="shared" si="12"/>
        <v>15.81</v>
      </c>
      <c r="DL6" s="21">
        <f t="shared" si="12"/>
        <v>18.440000000000001</v>
      </c>
      <c r="DM6" s="21">
        <f t="shared" si="12"/>
        <v>21</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33014</v>
      </c>
      <c r="D7" s="23">
        <v>46</v>
      </c>
      <c r="E7" s="23">
        <v>17</v>
      </c>
      <c r="F7" s="23">
        <v>5</v>
      </c>
      <c r="G7" s="23">
        <v>0</v>
      </c>
      <c r="H7" s="23" t="s">
        <v>96</v>
      </c>
      <c r="I7" s="23" t="s">
        <v>97</v>
      </c>
      <c r="J7" s="23" t="s">
        <v>98</v>
      </c>
      <c r="K7" s="23" t="s">
        <v>99</v>
      </c>
      <c r="L7" s="23" t="s">
        <v>100</v>
      </c>
      <c r="M7" s="23" t="s">
        <v>101</v>
      </c>
      <c r="N7" s="24" t="s">
        <v>102</v>
      </c>
      <c r="O7" s="24">
        <v>65.62</v>
      </c>
      <c r="P7" s="24">
        <v>11.09</v>
      </c>
      <c r="Q7" s="24">
        <v>85.12</v>
      </c>
      <c r="R7" s="24">
        <v>3080</v>
      </c>
      <c r="S7" s="24">
        <v>15795</v>
      </c>
      <c r="T7" s="24">
        <v>608.82000000000005</v>
      </c>
      <c r="U7" s="24">
        <v>25.94</v>
      </c>
      <c r="V7" s="24">
        <v>1741</v>
      </c>
      <c r="W7" s="24">
        <v>1.0900000000000001</v>
      </c>
      <c r="X7" s="24">
        <v>1597.25</v>
      </c>
      <c r="Y7" s="24">
        <v>101.87</v>
      </c>
      <c r="Z7" s="24">
        <v>100.67</v>
      </c>
      <c r="AA7" s="24">
        <v>99.66</v>
      </c>
      <c r="AB7" s="24">
        <v>101</v>
      </c>
      <c r="AC7" s="24">
        <v>101.47</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10.88</v>
      </c>
      <c r="AV7" s="24">
        <v>19.809999999999999</v>
      </c>
      <c r="AW7" s="24">
        <v>8.86</v>
      </c>
      <c r="AX7" s="24">
        <v>10.98</v>
      </c>
      <c r="AY7" s="24">
        <v>13</v>
      </c>
      <c r="AZ7" s="24">
        <v>29.91</v>
      </c>
      <c r="BA7" s="24">
        <v>29.54</v>
      </c>
      <c r="BB7" s="24">
        <v>26.99</v>
      </c>
      <c r="BC7" s="24">
        <v>29.13</v>
      </c>
      <c r="BD7" s="24">
        <v>35.69</v>
      </c>
      <c r="BE7" s="24">
        <v>34.770000000000003</v>
      </c>
      <c r="BF7" s="24">
        <v>242.64</v>
      </c>
      <c r="BG7" s="24">
        <v>745.12</v>
      </c>
      <c r="BH7" s="24">
        <v>4393.1499999999996</v>
      </c>
      <c r="BI7" s="24">
        <v>6461.27</v>
      </c>
      <c r="BJ7" s="24">
        <v>5917.64</v>
      </c>
      <c r="BK7" s="24">
        <v>855.8</v>
      </c>
      <c r="BL7" s="24">
        <v>789.46</v>
      </c>
      <c r="BM7" s="24">
        <v>826.83</v>
      </c>
      <c r="BN7" s="24">
        <v>867.83</v>
      </c>
      <c r="BO7" s="24">
        <v>791.76</v>
      </c>
      <c r="BP7" s="24">
        <v>786.37</v>
      </c>
      <c r="BQ7" s="24">
        <v>62.17</v>
      </c>
      <c r="BR7" s="24">
        <v>47.64</v>
      </c>
      <c r="BS7" s="24">
        <v>96.79</v>
      </c>
      <c r="BT7" s="24">
        <v>59.37</v>
      </c>
      <c r="BU7" s="24">
        <v>69.63</v>
      </c>
      <c r="BV7" s="24">
        <v>59.8</v>
      </c>
      <c r="BW7" s="24">
        <v>57.77</v>
      </c>
      <c r="BX7" s="24">
        <v>57.31</v>
      </c>
      <c r="BY7" s="24">
        <v>57.08</v>
      </c>
      <c r="BZ7" s="24">
        <v>56.26</v>
      </c>
      <c r="CA7" s="24">
        <v>60.65</v>
      </c>
      <c r="CB7" s="24">
        <v>274.8</v>
      </c>
      <c r="CC7" s="24">
        <v>322.79000000000002</v>
      </c>
      <c r="CD7" s="24">
        <v>146.19</v>
      </c>
      <c r="CE7" s="24">
        <v>258.2</v>
      </c>
      <c r="CF7" s="24">
        <v>221.69</v>
      </c>
      <c r="CG7" s="24">
        <v>263.76</v>
      </c>
      <c r="CH7" s="24">
        <v>274.35000000000002</v>
      </c>
      <c r="CI7" s="24">
        <v>273.52</v>
      </c>
      <c r="CJ7" s="24">
        <v>274.99</v>
      </c>
      <c r="CK7" s="24">
        <v>282.08999999999997</v>
      </c>
      <c r="CL7" s="24">
        <v>256.97000000000003</v>
      </c>
      <c r="CM7" s="24">
        <v>34.21</v>
      </c>
      <c r="CN7" s="24">
        <v>34.31</v>
      </c>
      <c r="CO7" s="24">
        <v>32.799999999999997</v>
      </c>
      <c r="CP7" s="24">
        <v>33.700000000000003</v>
      </c>
      <c r="CQ7" s="24">
        <v>33.200000000000003</v>
      </c>
      <c r="CR7" s="24">
        <v>51.75</v>
      </c>
      <c r="CS7" s="24">
        <v>50.68</v>
      </c>
      <c r="CT7" s="24">
        <v>50.14</v>
      </c>
      <c r="CU7" s="24">
        <v>54.83</v>
      </c>
      <c r="CV7" s="24">
        <v>66.53</v>
      </c>
      <c r="CW7" s="24">
        <v>61.14</v>
      </c>
      <c r="CX7" s="24">
        <v>70.86</v>
      </c>
      <c r="CY7" s="24">
        <v>71.3</v>
      </c>
      <c r="CZ7" s="24">
        <v>72.88</v>
      </c>
      <c r="DA7" s="24">
        <v>72.88</v>
      </c>
      <c r="DB7" s="24">
        <v>74.040000000000006</v>
      </c>
      <c r="DC7" s="24">
        <v>84.84</v>
      </c>
      <c r="DD7" s="24">
        <v>84.86</v>
      </c>
      <c r="DE7" s="24">
        <v>84.98</v>
      </c>
      <c r="DF7" s="24">
        <v>84.7</v>
      </c>
      <c r="DG7" s="24">
        <v>84.67</v>
      </c>
      <c r="DH7" s="24">
        <v>86.91</v>
      </c>
      <c r="DI7" s="24">
        <v>12.47</v>
      </c>
      <c r="DJ7" s="24">
        <v>13.01</v>
      </c>
      <c r="DK7" s="24">
        <v>15.81</v>
      </c>
      <c r="DL7" s="24">
        <v>18.440000000000001</v>
      </c>
      <c r="DM7" s="24">
        <v>21</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下村鷹也</cp:lastModifiedBy>
  <cp:lastPrinted>2023-01-30T08:08:24Z</cp:lastPrinted>
  <dcterms:created xsi:type="dcterms:W3CDTF">2022-12-01T01:32:15Z</dcterms:created>
  <dcterms:modified xsi:type="dcterms:W3CDTF">2023-01-30T08:08:26Z</dcterms:modified>
  <cp:category/>
</cp:coreProperties>
</file>