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15雫石町\"/>
    </mc:Choice>
  </mc:AlternateContent>
  <workbookProtection workbookAlgorithmName="SHA-512" workbookHashValue="+h2LEU9m1s5evNOSzc3Kton+O0omz1a4uUwXdFQEYzIbDN0CXW2rijXFr3y6TwNIsMmMH5P0yFgTzB3n/5OqMA==" workbookSaltValue="j7PCRzaK4jK1RccRj5Lz4A==" workbookSpinCount="100000" lockStructure="1"/>
  <bookViews>
    <workbookView xWindow="0" yWindow="0" windowWidth="21624" windowHeight="907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<sst xmlns="http://schemas.openxmlformats.org/spreadsheetml/2006/main" count="236" uniqueCount="115">
  <si>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</si>
  <si>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</si>
  <si>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</si>
  <si>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</si>
  <si>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</si>
  <si>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</si>
  <si>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</si>
  <si>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</si>
  <si>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</si>
  <si>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</si>
  <si>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</si>
  <si>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</si>
  <si>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</si>
  <si>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</si>
  <si>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</si>
  <si>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</si>
  <si>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</si>
  <si>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</si>
  <si>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</si>
  <si>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</si>
  <si>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</si>
  <si>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</si>
  <si>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</si>
  <si>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</si>
  <si>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</si>
  <si>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</si>
  <si>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</si>
  <si>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</si>
  <si>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</si>
  <si>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</si>
  <si>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</si>
  <si>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</si>
  <si>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</si>
  <si>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</si>
  <si>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</si>
  <si>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</si>
  <si>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</si>
  <si>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</si>
  <si>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</si>
  <si>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</si>
  <si>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</si>
  <si>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</si>
  <si>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</si>
  <si>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</si>
  <si>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</si>
  <si>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</si>
  <si>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</si>
  <si>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</si>
  <si>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</si>
  <si>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</si>
  <si>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</si>
  <si>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</si>
  <si>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</si>
  <si>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</si>
  <si>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</si>
  <si>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</si>
  <si>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</si>
  <si>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</si>
  <si>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</si>
  <si>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</si>
  <si>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</si>
  <si>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</si>
  <si>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</si>
  <si>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</si>
  <si>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</si>
  <si>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</si>
  <si>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</si>
  <si>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</si>
  <si>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</si>
  <si>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</si>
  <si>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</si>
  <si>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</si>
  <si>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</si>
  <si>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</si>
  <si>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</si>
  <si>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</si>
  <si>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</si>
  <si>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</si>
  <si>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</si>
  <si>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</si>
  <si>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</si>
  <si>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</si>
  <si>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</si>
  <si>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</si>
  <si>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</si>
  <si>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</si>
  <si>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</si>
  <si>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</si>
  <si>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</si>
  <si>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</si>
  <si>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</si>
  <si>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</si>
  <si>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</si>
  <si>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</si>
  <si>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</si>
  <si>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</si>
  <si>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</si>
  <si>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</si>
  <si>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</si>
  <si>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</si>
  <si>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</si>
  <si>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</si>
  <si>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</si>
  <si>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</si>
  <si>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</si>
  <si>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</si>
  <si>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</si>
  <si>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</si>
  <si>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</si>
  <si>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</si>
  <si>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</si>
  <si>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</si>
  <si>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耐用年数を超過している施設等はまだありませんが、多くの施設等が耐用年数の半分を超過しており、今後さらに有形固定資産減価償却率が上昇していくことが推測されます。
　令和３年度にストックマネジメント計画を策定し、今後は策定した計画に沿って、施設の更新等を行っていきます。</t>
    <rPh sb="40" eb="42">
      <t>チョウカ</t>
    </rPh>
    <phoneticPr fontId="4"/>
  </si>
  <si>
    <t>　現状から、収入は自主財源が乏しく現金化できる資産も少ない事から、一般会計からの繰入に依存している状況にあります。
　また、人口減少や地理的要因により排水量（有収水量）の増加もあまり見込めない状況にあり、料金改定以外の方法による収入確保は難しい状況です。支出は耐用年数を超過した施設等はないものの、耐用年数の半分を超過した施設が多くあり、維持管理に係る経費の増加や更新に伴う企業債残高の増加などが推測されます。
　これらの課題を解消するため、定期的に適正な料金改定の検討を行い、ストックマネジメント計画に基づいて施設の更新や維持管理に努めていく必要があります。</t>
    <rPh sb="49" eb="51">
      <t>ジョウキョウ</t>
    </rPh>
    <rPh sb="157" eb="159">
      <t>チョウカ</t>
    </rPh>
    <rPh sb="252" eb="253">
      <t>モト</t>
    </rPh>
    <phoneticPr fontId="4"/>
  </si>
  <si>
    <t>　経常収支比率は、単年度の収支状況を表す指標で100%以下は赤字経営を示します。当町では、黒字に転じたものの経年劣化による維持管理費が増加していることから、今後も厳しい経営状況が続いていくと推測されます。定期的に料金改定の検討を行い、健全な経営の継続に努めていきます。
　流動比率は短期支払能力を表す指標で、100％以上である事が望ましいとされています。当町では、徐々に推移が上昇してきていますが、まだまだ低水準にあるため、使用料収入を増やし現金所持の割合を上げ、支払能力を高めていく必要があります。
　経費回収率は、使用料収入で維持管理費をどの程度賄えているかを表す指標で、100％以上である事が望ましいとされています。当町では100％を超えたものの一般会計からの繰入に依存している状況であることから、料金改定等を行い使用料収入の確保を図っていく必要があります。
　汚水処理原価は、汚水１㎥当たりの処理費用を表した指標で、当町では減少傾向にありますが、経年劣化等により維持管理費は増加傾向に、人口減少等の影響により排水処理量は減少傾向にあるため、今後処理原価の上昇が推測されます。
　水洗化率は、処理区域内人口のうち、実際に水洗化し汚水処理している人口の割合を表した指標で、水質保全や使用料収入の増加の観点から100%が望ましいとされています。当町では人口減少や地理的要因から今後も水洗化率の上昇は難しい状況にあります。</t>
    <rPh sb="336" eb="338">
      <t>イゾン</t>
    </rPh>
    <rPh sb="418" eb="42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</si>
</sst>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E0-460F-9307-B9368DA8FB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0.09</c:v>
                </c:pt>
                <c:pt idx="4">
                  <c:v>0.1</c:v>
                </c:pt>
              </c:numCache>
            </c:numRef>
          </c:val>
          <c:smooth val="0"/>
          <c:extLst>
            <c:ext xmlns:c16="http://schemas.microsoft.com/office/drawing/2014/chart" uri="{C3380CC4-5D6E-409C-BE32-E72D297353CC}">
              <c16:uniqueId val="{00000001-7EE0-460F-9307-B9368DA8FB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E6-46A7-A53A-0ED0C218BB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55.55</c:v>
                </c:pt>
                <c:pt idx="3">
                  <c:v>55.84</c:v>
                </c:pt>
                <c:pt idx="4">
                  <c:v>55.78</c:v>
                </c:pt>
              </c:numCache>
            </c:numRef>
          </c:val>
          <c:smooth val="0"/>
          <c:extLst>
            <c:ext xmlns:c16="http://schemas.microsoft.com/office/drawing/2014/chart" uri="{C3380CC4-5D6E-409C-BE32-E72D297353CC}">
              <c16:uniqueId val="{00000001-08E6-46A7-A53A-0ED0C218BB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83.2</c:v>
                </c:pt>
                <c:pt idx="1">
                  <c:v>83.84</c:v>
                </c:pt>
                <c:pt idx="2">
                  <c:v>83.44</c:v>
                </c:pt>
                <c:pt idx="3">
                  <c:v>83.2</c:v>
                </c:pt>
                <c:pt idx="4">
                  <c:v>84.65</c:v>
                </c:pt>
              </c:numCache>
            </c:numRef>
          </c:val>
          <c:extLst>
            <c:ext xmlns:c16="http://schemas.microsoft.com/office/drawing/2014/chart" uri="{C3380CC4-5D6E-409C-BE32-E72D297353CC}">
              <c16:uniqueId val="{00000000-FB41-4388-AA1E-FECC0C71B8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91.64</c:v>
                </c:pt>
                <c:pt idx="3">
                  <c:v>92.34</c:v>
                </c:pt>
                <c:pt idx="4">
                  <c:v>91.78</c:v>
                </c:pt>
              </c:numCache>
            </c:numRef>
          </c:val>
          <c:smooth val="0"/>
          <c:extLst>
            <c:ext xmlns:c16="http://schemas.microsoft.com/office/drawing/2014/chart" uri="{C3380CC4-5D6E-409C-BE32-E72D297353CC}">
              <c16:uniqueId val="{00000001-FB41-4388-AA1E-FECC0C71B8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99.55</c:v>
                </c:pt>
                <c:pt idx="1">
                  <c:v>98.37</c:v>
                </c:pt>
                <c:pt idx="2">
                  <c:v>98.63</c:v>
                </c:pt>
                <c:pt idx="3">
                  <c:v>99.9</c:v>
                </c:pt>
                <c:pt idx="4">
                  <c:v>100.98</c:v>
                </c:pt>
              </c:numCache>
            </c:numRef>
          </c:val>
          <c:extLst>
            <c:ext xmlns:c16="http://schemas.microsoft.com/office/drawing/2014/chart" uri="{C3380CC4-5D6E-409C-BE32-E72D297353CC}">
              <c16:uniqueId val="{00000000-A804-4AC6-8C7F-F351140B90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104.01</c:v>
                </c:pt>
                <c:pt idx="3">
                  <c:v>105.41</c:v>
                </c:pt>
                <c:pt idx="4">
                  <c:v>104.64</c:v>
                </c:pt>
              </c:numCache>
            </c:numRef>
          </c:val>
          <c:smooth val="0"/>
          <c:extLst>
            <c:ext xmlns:c16="http://schemas.microsoft.com/office/drawing/2014/chart" uri="{C3380CC4-5D6E-409C-BE32-E72D297353CC}">
              <c16:uniqueId val="{00000001-A804-4AC6-8C7F-F351140B90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10.41</c:v>
                </c:pt>
                <c:pt idx="1">
                  <c:v>11.17</c:v>
                </c:pt>
                <c:pt idx="2">
                  <c:v>13.73</c:v>
                </c:pt>
                <c:pt idx="3">
                  <c:v>16.23</c:v>
                </c:pt>
                <c:pt idx="4">
                  <c:v>18.579999999999998</c:v>
                </c:pt>
              </c:numCache>
            </c:numRef>
          </c:val>
          <c:extLst>
            <c:ext xmlns:c16="http://schemas.microsoft.com/office/drawing/2014/chart" uri="{C3380CC4-5D6E-409C-BE32-E72D297353CC}">
              <c16:uniqueId val="{00000000-1E06-47EC-A875-07E495E693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31.19</c:v>
                </c:pt>
                <c:pt idx="3">
                  <c:v>25.37</c:v>
                </c:pt>
                <c:pt idx="4">
                  <c:v>26.89</c:v>
                </c:pt>
              </c:numCache>
            </c:numRef>
          </c:val>
          <c:smooth val="0"/>
          <c:extLst>
            <c:ext xmlns:c16="http://schemas.microsoft.com/office/drawing/2014/chart" uri="{C3380CC4-5D6E-409C-BE32-E72D297353CC}">
              <c16:uniqueId val="{00000001-1E06-47EC-A875-07E495E693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A-4F87-B779-370265F961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0.57999999999999996</c:v>
                </c:pt>
                <c:pt idx="3" formatCode="#,##0.00;&quot;△&quot;#,##0.00;&quot;-&quot;">
                  <c:v>0.54</c:v>
                </c:pt>
                <c:pt idx="4" formatCode="#,##0.00;&quot;△&quot;#,##0.00;&quot;-&quot;">
                  <c:v>0.75</c:v>
                </c:pt>
              </c:numCache>
            </c:numRef>
          </c:val>
          <c:smooth val="0"/>
          <c:extLst>
            <c:ext xmlns:c16="http://schemas.microsoft.com/office/drawing/2014/chart" uri="{C3380CC4-5D6E-409C-BE32-E72D297353CC}">
              <c16:uniqueId val="{00000001-8C8A-4F87-B779-370265F961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1.88</c:v>
                </c:pt>
                <c:pt idx="1">
                  <c:v>6.17</c:v>
                </c:pt>
                <c:pt idx="2">
                  <c:v>13.34</c:v>
                </c:pt>
                <c:pt idx="3">
                  <c:v>4.1100000000000003</c:v>
                </c:pt>
                <c:pt idx="4">
                  <c:v>0.43</c:v>
                </c:pt>
              </c:numCache>
            </c:numRef>
          </c:val>
          <c:extLst>
            <c:ext xmlns:c16="http://schemas.microsoft.com/office/drawing/2014/chart" uri="{C3380CC4-5D6E-409C-BE32-E72D297353CC}">
              <c16:uniqueId val="{00000000-37D7-4803-9B70-B808F71754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26.18</c:v>
                </c:pt>
                <c:pt idx="3">
                  <c:v>25.86</c:v>
                </c:pt>
                <c:pt idx="4">
                  <c:v>25.76</c:v>
                </c:pt>
              </c:numCache>
            </c:numRef>
          </c:val>
          <c:smooth val="0"/>
          <c:extLst>
            <c:ext xmlns:c16="http://schemas.microsoft.com/office/drawing/2014/chart" uri="{C3380CC4-5D6E-409C-BE32-E72D297353CC}">
              <c16:uniqueId val="{00000001-37D7-4803-9B70-B808F71754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24.55</c:v>
                </c:pt>
                <c:pt idx="1">
                  <c:v>29.89</c:v>
                </c:pt>
                <c:pt idx="2">
                  <c:v>25.56</c:v>
                </c:pt>
                <c:pt idx="3">
                  <c:v>28.69</c:v>
                </c:pt>
                <c:pt idx="4">
                  <c:v>33.729999999999997</c:v>
                </c:pt>
              </c:numCache>
            </c:numRef>
          </c:val>
          <c:extLst>
            <c:ext xmlns:c16="http://schemas.microsoft.com/office/drawing/2014/chart" uri="{C3380CC4-5D6E-409C-BE32-E72D297353CC}">
              <c16:uniqueId val="{00000000-04A6-426F-8E05-1E6FF5600B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57.3</c:v>
                </c:pt>
                <c:pt idx="3">
                  <c:v>58.23</c:v>
                </c:pt>
                <c:pt idx="4">
                  <c:v>65.56</c:v>
                </c:pt>
              </c:numCache>
            </c:numRef>
          </c:val>
          <c:smooth val="0"/>
          <c:extLst>
            <c:ext xmlns:c16="http://schemas.microsoft.com/office/drawing/2014/chart" uri="{C3380CC4-5D6E-409C-BE32-E72D297353CC}">
              <c16:uniqueId val="{00000001-04A6-426F-8E05-1E6FF5600B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117.72</c:v>
                </c:pt>
                <c:pt idx="1">
                  <c:v>381.05</c:v>
                </c:pt>
                <c:pt idx="2">
                  <c:v>3604.39</c:v>
                </c:pt>
                <c:pt idx="3">
                  <c:v>3255.93</c:v>
                </c:pt>
                <c:pt idx="4">
                  <c:v>3206.86</c:v>
                </c:pt>
              </c:numCache>
            </c:numRef>
          </c:val>
          <c:extLst>
            <c:ext xmlns:c16="http://schemas.microsoft.com/office/drawing/2014/chart" uri="{C3380CC4-5D6E-409C-BE32-E72D297353CC}">
              <c16:uniqueId val="{00000000-FFB1-46BE-BC3A-81A487B209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807.75</c:v>
                </c:pt>
                <c:pt idx="3">
                  <c:v>812.92</c:v>
                </c:pt>
                <c:pt idx="4">
                  <c:v>765.48</c:v>
                </c:pt>
              </c:numCache>
            </c:numRef>
          </c:val>
          <c:smooth val="0"/>
          <c:extLst>
            <c:ext xmlns:c16="http://schemas.microsoft.com/office/drawing/2014/chart" uri="{C3380CC4-5D6E-409C-BE32-E72D297353CC}">
              <c16:uniqueId val="{00000001-FFB1-46BE-BC3A-81A487B209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82.01</c:v>
                </c:pt>
                <c:pt idx="1">
                  <c:v>80.22</c:v>
                </c:pt>
                <c:pt idx="2">
                  <c:v>89.06</c:v>
                </c:pt>
                <c:pt idx="3">
                  <c:v>99.24</c:v>
                </c:pt>
                <c:pt idx="4">
                  <c:v>100.56</c:v>
                </c:pt>
              </c:numCache>
            </c:numRef>
          </c:val>
          <c:extLst>
            <c:ext xmlns:c16="http://schemas.microsoft.com/office/drawing/2014/chart" uri="{C3380CC4-5D6E-409C-BE32-E72D297353CC}">
              <c16:uniqueId val="{00000000-C25B-4839-838F-171FC6CC24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86.94</c:v>
                </c:pt>
                <c:pt idx="3">
                  <c:v>85.4</c:v>
                </c:pt>
                <c:pt idx="4">
                  <c:v>87.8</c:v>
                </c:pt>
              </c:numCache>
            </c:numRef>
          </c:val>
          <c:smooth val="0"/>
          <c:extLst>
            <c:ext xmlns:c16="http://schemas.microsoft.com/office/drawing/2014/chart" uri="{C3380CC4-5D6E-409C-BE32-E72D297353CC}">
              <c16:uniqueId val="{00000001-C25B-4839-838F-171FC6CC24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192.31</c:v>
                </c:pt>
                <c:pt idx="1">
                  <c:v>199.59</c:v>
                </c:pt>
                <c:pt idx="2">
                  <c:v>165.19</c:v>
                </c:pt>
                <c:pt idx="3">
                  <c:v>161.01</c:v>
                </c:pt>
                <c:pt idx="4">
                  <c:v>140.5</c:v>
                </c:pt>
              </c:numCache>
            </c:numRef>
          </c:val>
          <c:extLst>
            <c:ext xmlns:c16="http://schemas.microsoft.com/office/drawing/2014/chart" uri="{C3380CC4-5D6E-409C-BE32-E72D297353CC}">
              <c16:uniqueId val="{00000000-C505-40E1-95CA-A34A929FD2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179.63</c:v>
                </c:pt>
                <c:pt idx="3">
                  <c:v>188.57</c:v>
                </c:pt>
                <c:pt idx="4">
                  <c:v>187.69</c:v>
                </c:pt>
              </c:numCache>
            </c:numRef>
          </c:val>
          <c:smooth val="0"/>
          <c:extLst>
            <c:ext xmlns:c16="http://schemas.microsoft.com/office/drawing/2014/chart" uri="{C3380CC4-5D6E-409C-BE32-E72D297353CC}">
              <c16:uniqueId val="{00000001-C505-40E1-95CA-A34A929FD2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雫石町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15795</v>
      </c>
      <c r="AM8" s="46"/>
      <c r="AN8" s="46"/>
      <c r="AO8" s="46"/>
      <c r="AP8" s="46"/>
      <c r="AQ8" s="46"/>
      <c r="AR8" s="46"/>
      <c r="AS8" s="46"/>
      <c r="AT8" s="45">
        <f>データ!T6</f>
        <v>608.82000000000005</v>
      </c>
      <c r="AU8" s="45"/>
      <c r="AV8" s="45"/>
      <c r="AW8" s="45"/>
      <c r="AX8" s="45"/>
      <c r="AY8" s="45"/>
      <c r="AZ8" s="45"/>
      <c r="BA8" s="45"/>
      <c r="BB8" s="45">
        <f>データ!U6</f>
        <v>25.94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54.81</v>
      </c>
      <c r="J10" s="45"/>
      <c r="K10" s="45"/>
      <c r="L10" s="45"/>
      <c r="M10" s="45"/>
      <c r="N10" s="45"/>
      <c r="O10" s="45"/>
      <c r="P10" s="45">
        <f>データ!P6</f>
        <v>58.46</v>
      </c>
      <c r="Q10" s="45"/>
      <c r="R10" s="45"/>
      <c r="S10" s="45"/>
      <c r="T10" s="45"/>
      <c r="U10" s="45"/>
      <c r="V10" s="45"/>
      <c r="W10" s="45">
        <f>データ!Q6</f>
        <v>95.16</v>
      </c>
      <c r="X10" s="45"/>
      <c r="Y10" s="45"/>
      <c r="Z10" s="45"/>
      <c r="AA10" s="45"/>
      <c r="AB10" s="45"/>
      <c r="AC10" s="45"/>
      <c r="AD10" s="46">
        <f>データ!R6</f>
        <v>3080</v>
      </c>
      <c r="AE10" s="46"/>
      <c r="AF10" s="46"/>
      <c r="AG10" s="46"/>
      <c r="AH10" s="46"/>
      <c r="AI10" s="46"/>
      <c r="AJ10" s="46"/>
      <c r="AK10" s="2"/>
      <c r="AL10" s="46">
        <f>データ!V6</f>
        <v>9177</v>
      </c>
      <c r="AM10" s="46"/>
      <c r="AN10" s="46"/>
      <c r="AO10" s="46"/>
      <c r="AP10" s="46"/>
      <c r="AQ10" s="46"/>
      <c r="AR10" s="46"/>
      <c r="AS10" s="46"/>
      <c r="AT10" s="45">
        <f>データ!W6</f>
        <v>6.61</v>
      </c>
      <c r="AU10" s="45"/>
      <c r="AV10" s="45"/>
      <c r="AW10" s="45"/>
      <c r="AX10" s="45"/>
      <c r="AY10" s="45"/>
      <c r="AZ10" s="45"/>
      <c r="BA10" s="45"/>
      <c r="BB10" s="45">
        <f>データ!X6</f>
        <v>1388.35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R033y/Ompu6QSTvw7EMVq3S7r8MSQJVCvWLutPRkkh7WDQqOtp652v+MAP7kaTvqYk/jTZDFQchOsc4jutxNw==" saltValue="mL1NuYvq9NF0CCUxudPQ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33014</v>
      </c>
      <c r="D6" s="19">
        <f t="shared" si="3"/>
        <v>46</v>
      </c>
      <c r="E6" s="19">
        <f t="shared" si="3"/>
        <v>17</v>
      </c>
      <c r="F6" s="19">
        <f t="shared" si="3"/>
        <v>1</v>
      </c>
      <c r="G6" s="19">
        <f t="shared" si="3"/>
        <v>0</v>
      </c>
      <c r="H6" s="19" t="str">
        <f t="shared" si="3"/>
        <v>岩手県　雫石町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54.81</v>
      </c>
      <c r="P6" s="20">
        <f t="shared" si="3"/>
        <v>58.46</v>
      </c>
      <c r="Q6" s="20">
        <f t="shared" si="3"/>
        <v>95.16</v>
      </c>
      <c r="R6" s="20">
        <f t="shared" si="3"/>
        <v>3080</v>
      </c>
      <c r="S6" s="20">
        <f t="shared" si="3"/>
        <v>15795</v>
      </c>
      <c r="T6" s="20">
        <f t="shared" si="3"/>
        <v>608.82000000000005</v>
      </c>
      <c r="U6" s="20">
        <f t="shared" si="3"/>
        <v>25.94</v>
      </c>
      <c r="V6" s="20">
        <f t="shared" si="3"/>
        <v>9177</v>
      </c>
      <c r="W6" s="20">
        <f t="shared" si="3"/>
        <v>6.61</v>
      </c>
      <c r="X6" s="20">
        <f t="shared" si="3"/>
        <v>1388.35</v>
      </c>
      <c r="Y6" s="21">
        <f>IF(Y7="",NA(),Y7)</f>
        <v>99.55</v>
      </c>
      <c r="Z6" s="21">
        <f t="shared" ref="Z6:AH6" si="4">IF(Z7="",NA(),Z7)</f>
        <v>98.37</v>
      </c>
      <c r="AA6" s="21">
        <f t="shared" si="4"/>
        <v>98.63</v>
      </c>
      <c r="AB6" s="21">
        <f t="shared" si="4"/>
        <v>99.9</v>
      </c>
      <c r="AC6" s="21">
        <f t="shared" si="4"/>
        <v>100.98</v>
      </c>
      <c r="AD6" s="21">
        <f t="shared" si="4"/>
        <v>106.7</v>
      </c>
      <c r="AE6" s="21">
        <f t="shared" si="4"/>
        <v>106.83</v>
      </c>
      <c r="AF6" s="21">
        <f t="shared" si="4"/>
        <v>104.01</v>
      </c>
      <c r="AG6" s="21">
        <f t="shared" si="4"/>
        <v>105.41</v>
      </c>
      <c r="AH6" s="21">
        <f t="shared" si="4"/>
        <v>104.64</v>
      </c>
      <c r="AI6" s="20" t="str">
        <f>IF(AI7="","",IF(AI7="-","【-】","【"&amp;SUBSTITUTE(TEXT(AI7,"#,##0.00"),"-","△")&amp;"】"))</f>
        <v>【107.02】</v>
      </c>
      <c r="AJ6" s="21">
        <f>IF(AJ7="",NA(),AJ7)</f>
        <v>1.88</v>
      </c>
      <c r="AK6" s="21">
        <f t="shared" ref="AK6:AS6" si="5">IF(AK7="",NA(),AK7)</f>
        <v>6.17</v>
      </c>
      <c r="AL6" s="21">
        <f t="shared" si="5"/>
        <v>13.34</v>
      </c>
      <c r="AM6" s="21">
        <f t="shared" si="5"/>
        <v>4.1100000000000003</v>
      </c>
      <c r="AN6" s="21">
        <f t="shared" si="5"/>
        <v>0.43</v>
      </c>
      <c r="AO6" s="21">
        <f t="shared" si="5"/>
        <v>26.14</v>
      </c>
      <c r="AP6" s="21">
        <f t="shared" si="5"/>
        <v>22.02</v>
      </c>
      <c r="AQ6" s="21">
        <f t="shared" si="5"/>
        <v>26.18</v>
      </c>
      <c r="AR6" s="21">
        <f t="shared" si="5"/>
        <v>25.86</v>
      </c>
      <c r="AS6" s="21">
        <f t="shared" si="5"/>
        <v>25.76</v>
      </c>
      <c r="AT6" s="20" t="str">
        <f>IF(AT7="","",IF(AT7="-","【-】","【"&amp;SUBSTITUTE(TEXT(AT7,"#,##0.00"),"-","△")&amp;"】"))</f>
        <v>【3.09】</v>
      </c>
      <c r="AU6" s="21">
        <f>IF(AU7="",NA(),AU7)</f>
        <v>24.55</v>
      </c>
      <c r="AV6" s="21">
        <f t="shared" ref="AV6:BD6" si="6">IF(AV7="",NA(),AV7)</f>
        <v>29.89</v>
      </c>
      <c r="AW6" s="21">
        <f t="shared" si="6"/>
        <v>25.56</v>
      </c>
      <c r="AX6" s="21">
        <f t="shared" si="6"/>
        <v>28.69</v>
      </c>
      <c r="AY6" s="21">
        <f t="shared" si="6"/>
        <v>33.729999999999997</v>
      </c>
      <c r="AZ6" s="21">
        <f t="shared" si="6"/>
        <v>68.290000000000006</v>
      </c>
      <c r="BA6" s="21">
        <f t="shared" si="6"/>
        <v>68.040000000000006</v>
      </c>
      <c r="BB6" s="21">
        <f t="shared" si="6"/>
        <v>57.3</v>
      </c>
      <c r="BC6" s="21">
        <f t="shared" si="6"/>
        <v>58.23</v>
      </c>
      <c r="BD6" s="21">
        <f t="shared" si="6"/>
        <v>65.56</v>
      </c>
      <c r="BE6" s="20" t="str">
        <f>IF(BE7="","",IF(BE7="-","【-】","【"&amp;SUBSTITUTE(TEXT(BE7,"#,##0.00"),"-","△")&amp;"】"))</f>
        <v>【71.39】</v>
      </c>
      <c r="BF6" s="21">
        <f>IF(BF7="",NA(),BF7)</f>
        <v>117.72</v>
      </c>
      <c r="BG6" s="21">
        <f t="shared" ref="BG6:BO6" si="7">IF(BG7="",NA(),BG7)</f>
        <v>381.05</v>
      </c>
      <c r="BH6" s="21">
        <f t="shared" si="7"/>
        <v>3604.39</v>
      </c>
      <c r="BI6" s="21">
        <f t="shared" si="7"/>
        <v>3255.93</v>
      </c>
      <c r="BJ6" s="21">
        <f t="shared" si="7"/>
        <v>3206.86</v>
      </c>
      <c r="BK6" s="21">
        <f t="shared" si="7"/>
        <v>1124.26</v>
      </c>
      <c r="BL6" s="21">
        <f t="shared" si="7"/>
        <v>1048.23</v>
      </c>
      <c r="BM6" s="21">
        <f t="shared" si="7"/>
        <v>807.75</v>
      </c>
      <c r="BN6" s="21">
        <f t="shared" si="7"/>
        <v>812.92</v>
      </c>
      <c r="BO6" s="21">
        <f t="shared" si="7"/>
        <v>765.48</v>
      </c>
      <c r="BP6" s="20" t="str">
        <f>IF(BP7="","",IF(BP7="-","【-】","【"&amp;SUBSTITUTE(TEXT(BP7,"#,##0.00"),"-","△")&amp;"】"))</f>
        <v>【669.11】</v>
      </c>
      <c r="BQ6" s="21">
        <f>IF(BQ7="",NA(),BQ7)</f>
        <v>82.01</v>
      </c>
      <c r="BR6" s="21">
        <f t="shared" ref="BR6:BZ6" si="8">IF(BR7="",NA(),BR7)</f>
        <v>80.22</v>
      </c>
      <c r="BS6" s="21">
        <f t="shared" si="8"/>
        <v>89.06</v>
      </c>
      <c r="BT6" s="21">
        <f t="shared" si="8"/>
        <v>99.24</v>
      </c>
      <c r="BU6" s="21">
        <f t="shared" si="8"/>
        <v>100.56</v>
      </c>
      <c r="BV6" s="21">
        <f t="shared" si="8"/>
        <v>80.58</v>
      </c>
      <c r="BW6" s="21">
        <f t="shared" si="8"/>
        <v>78.92</v>
      </c>
      <c r="BX6" s="21">
        <f t="shared" si="8"/>
        <v>86.94</v>
      </c>
      <c r="BY6" s="21">
        <f t="shared" si="8"/>
        <v>85.4</v>
      </c>
      <c r="BZ6" s="21">
        <f t="shared" si="8"/>
        <v>87.8</v>
      </c>
      <c r="CA6" s="20" t="str">
        <f>IF(CA7="","",IF(CA7="-","【-】","【"&amp;SUBSTITUTE(TEXT(CA7,"#,##0.00"),"-","△")&amp;"】"))</f>
        <v>【99.73】</v>
      </c>
      <c r="CB6" s="21">
        <f>IF(CB7="",NA(),CB7)</f>
        <v>192.31</v>
      </c>
      <c r="CC6" s="21">
        <f t="shared" ref="CC6:CK6" si="9">IF(CC7="",NA(),CC7)</f>
        <v>199.59</v>
      </c>
      <c r="CD6" s="21">
        <f t="shared" si="9"/>
        <v>165.19</v>
      </c>
      <c r="CE6" s="21">
        <f t="shared" si="9"/>
        <v>161.01</v>
      </c>
      <c r="CF6" s="21">
        <f t="shared" si="9"/>
        <v>140.5</v>
      </c>
      <c r="CG6" s="21">
        <f t="shared" si="9"/>
        <v>216.21</v>
      </c>
      <c r="CH6" s="21">
        <f t="shared" si="9"/>
        <v>220.31</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55.55</v>
      </c>
      <c r="CU6" s="21">
        <f t="shared" si="10"/>
        <v>55.84</v>
      </c>
      <c r="CV6" s="21">
        <f t="shared" si="10"/>
        <v>55.78</v>
      </c>
      <c r="CW6" s="20" t="str">
        <f>IF(CW7="","",IF(CW7="-","【-】","【"&amp;SUBSTITUTE(TEXT(CW7,"#,##0.00"),"-","△")&amp;"】"))</f>
        <v>【59.99】</v>
      </c>
      <c r="CX6" s="21">
        <f>IF(CX7="",NA(),CX7)</f>
        <v>83.2</v>
      </c>
      <c r="CY6" s="21">
        <f t="shared" ref="CY6:DG6" si="11">IF(CY7="",NA(),CY7)</f>
        <v>83.84</v>
      </c>
      <c r="CZ6" s="21">
        <f t="shared" si="11"/>
        <v>83.44</v>
      </c>
      <c r="DA6" s="21">
        <f t="shared" si="11"/>
        <v>83.2</v>
      </c>
      <c r="DB6" s="21">
        <f t="shared" si="11"/>
        <v>84.65</v>
      </c>
      <c r="DC6" s="21">
        <f t="shared" si="11"/>
        <v>84.17</v>
      </c>
      <c r="DD6" s="21">
        <f t="shared" si="11"/>
        <v>83.35</v>
      </c>
      <c r="DE6" s="21">
        <f t="shared" si="11"/>
        <v>91.64</v>
      </c>
      <c r="DF6" s="21">
        <f t="shared" si="11"/>
        <v>92.34</v>
      </c>
      <c r="DG6" s="21">
        <f t="shared" si="11"/>
        <v>91.78</v>
      </c>
      <c r="DH6" s="20" t="str">
        <f>IF(DH7="","",IF(DH7="-","【-】","【"&amp;SUBSTITUTE(TEXT(DH7,"#,##0.00"),"-","△")&amp;"】"))</f>
        <v>【95.72】</v>
      </c>
      <c r="DI6" s="21">
        <f>IF(DI7="",NA(),DI7)</f>
        <v>10.41</v>
      </c>
      <c r="DJ6" s="21">
        <f t="shared" ref="DJ6:DR6" si="12">IF(DJ7="",NA(),DJ7)</f>
        <v>11.17</v>
      </c>
      <c r="DK6" s="21">
        <f t="shared" si="12"/>
        <v>13.73</v>
      </c>
      <c r="DL6" s="21">
        <f t="shared" si="12"/>
        <v>16.23</v>
      </c>
      <c r="DM6" s="21">
        <f t="shared" si="12"/>
        <v>18.579999999999998</v>
      </c>
      <c r="DN6" s="21">
        <f t="shared" si="12"/>
        <v>26.81</v>
      </c>
      <c r="DO6" s="21">
        <f t="shared" si="12"/>
        <v>26.06</v>
      </c>
      <c r="DP6" s="21">
        <f t="shared" si="12"/>
        <v>31.19</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1">
        <f t="shared" si="13"/>
        <v>0.57999999999999996</v>
      </c>
      <c r="EB6" s="21">
        <f t="shared" si="13"/>
        <v>0.54</v>
      </c>
      <c r="EC6" s="21">
        <f t="shared" si="13"/>
        <v>0.75</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0.09</v>
      </c>
      <c r="EN6" s="21">
        <f t="shared" si="14"/>
        <v>0.1</v>
      </c>
      <c r="EO6" s="20" t="str">
        <f>IF(EO7="","",IF(EO7="-","【-】","【"&amp;SUBSTITUTE(TEXT(EO7,"#,##0.00"),"-","△")&amp;"】"))</f>
        <v>【0.24】</v>
      </c>
    </row>
    <row r="7" spans="1:148" s="22" customFormat="1" x14ac:dyDescent="0.2">
      <c r="A7" s="14"/>
      <c r="B7" s="23">
        <v>2021</v>
      </c>
      <c r="C7" s="23">
        <v>33014</v>
      </c>
      <c r="D7" s="23">
        <v>46</v>
      </c>
      <c r="E7" s="23">
        <v>17</v>
      </c>
      <c r="F7" s="23">
        <v>1</v>
      </c>
      <c r="G7" s="23">
        <v>0</v>
      </c>
      <c r="H7" s="23" t="s">
        <v>95</v>
      </c>
      <c r="I7" s="23" t="s">
        <v>96</v>
      </c>
      <c r="J7" s="23" t="s">
        <v>97</v>
      </c>
      <c r="K7" s="23" t="s">
        <v>98</v>
      </c>
      <c r="L7" s="23" t="s">
        <v>99</v>
      </c>
      <c r="M7" s="23" t="s">
        <v>100</v>
      </c>
      <c r="N7" s="24" t="s">
        <v>101</v>
      </c>
      <c r="O7" s="24">
        <v>54.81</v>
      </c>
      <c r="P7" s="24">
        <v>58.46</v>
      </c>
      <c r="Q7" s="24">
        <v>95.16</v>
      </c>
      <c r="R7" s="24">
        <v>3080</v>
      </c>
      <c r="S7" s="24">
        <v>15795</v>
      </c>
      <c r="T7" s="24">
        <v>608.82000000000005</v>
      </c>
      <c r="U7" s="24">
        <v>25.94</v>
      </c>
      <c r="V7" s="24">
        <v>9177</v>
      </c>
      <c r="W7" s="24">
        <v>6.61</v>
      </c>
      <c r="X7" s="24">
        <v>1388.35</v>
      </c>
      <c r="Y7" s="24">
        <v>99.55</v>
      </c>
      <c r="Z7" s="24">
        <v>98.37</v>
      </c>
      <c r="AA7" s="24">
        <v>98.63</v>
      </c>
      <c r="AB7" s="24">
        <v>99.9</v>
      </c>
      <c r="AC7" s="24">
        <v>100.98</v>
      </c>
      <c r="AD7" s="24">
        <v>106.7</v>
      </c>
      <c r="AE7" s="24">
        <v>106.83</v>
      </c>
      <c r="AF7" s="24">
        <v>104.01</v>
      </c>
      <c r="AG7" s="24">
        <v>105.41</v>
      </c>
      <c r="AH7" s="24">
        <v>104.64</v>
      </c>
      <c r="AI7" s="24">
        <v>107.02</v>
      </c>
      <c r="AJ7" s="24">
        <v>1.88</v>
      </c>
      <c r="AK7" s="24">
        <v>6.17</v>
      </c>
      <c r="AL7" s="24">
        <v>13.34</v>
      </c>
      <c r="AM7" s="24">
        <v>4.1100000000000003</v>
      </c>
      <c r="AN7" s="24">
        <v>0.43</v>
      </c>
      <c r="AO7" s="24">
        <v>26.14</v>
      </c>
      <c r="AP7" s="24">
        <v>22.02</v>
      </c>
      <c r="AQ7" s="24">
        <v>26.18</v>
      </c>
      <c r="AR7" s="24">
        <v>25.86</v>
      </c>
      <c r="AS7" s="24">
        <v>25.76</v>
      </c>
      <c r="AT7" s="24">
        <v>3.09</v>
      </c>
      <c r="AU7" s="24">
        <v>24.55</v>
      </c>
      <c r="AV7" s="24">
        <v>29.89</v>
      </c>
      <c r="AW7" s="24">
        <v>25.56</v>
      </c>
      <c r="AX7" s="24">
        <v>28.69</v>
      </c>
      <c r="AY7" s="24">
        <v>33.729999999999997</v>
      </c>
      <c r="AZ7" s="24">
        <v>68.290000000000006</v>
      </c>
      <c r="BA7" s="24">
        <v>68.040000000000006</v>
      </c>
      <c r="BB7" s="24">
        <v>57.3</v>
      </c>
      <c r="BC7" s="24">
        <v>58.23</v>
      </c>
      <c r="BD7" s="24">
        <v>65.56</v>
      </c>
      <c r="BE7" s="24">
        <v>71.39</v>
      </c>
      <c r="BF7" s="24">
        <v>117.72</v>
      </c>
      <c r="BG7" s="24">
        <v>381.05</v>
      </c>
      <c r="BH7" s="24">
        <v>3604.39</v>
      </c>
      <c r="BI7" s="24">
        <v>3255.93</v>
      </c>
      <c r="BJ7" s="24">
        <v>3206.86</v>
      </c>
      <c r="BK7" s="24">
        <v>1124.26</v>
      </c>
      <c r="BL7" s="24">
        <v>1048.23</v>
      </c>
      <c r="BM7" s="24">
        <v>807.75</v>
      </c>
      <c r="BN7" s="24">
        <v>812.92</v>
      </c>
      <c r="BO7" s="24">
        <v>765.48</v>
      </c>
      <c r="BP7" s="24">
        <v>669.11</v>
      </c>
      <c r="BQ7" s="24">
        <v>82.01</v>
      </c>
      <c r="BR7" s="24">
        <v>80.22</v>
      </c>
      <c r="BS7" s="24">
        <v>89.06</v>
      </c>
      <c r="BT7" s="24">
        <v>99.24</v>
      </c>
      <c r="BU7" s="24">
        <v>100.56</v>
      </c>
      <c r="BV7" s="24">
        <v>80.58</v>
      </c>
      <c r="BW7" s="24">
        <v>78.92</v>
      </c>
      <c r="BX7" s="24">
        <v>86.94</v>
      </c>
      <c r="BY7" s="24">
        <v>85.4</v>
      </c>
      <c r="BZ7" s="24">
        <v>87.8</v>
      </c>
      <c r="CA7" s="24">
        <v>99.73</v>
      </c>
      <c r="CB7" s="24">
        <v>192.31</v>
      </c>
      <c r="CC7" s="24">
        <v>199.59</v>
      </c>
      <c r="CD7" s="24">
        <v>165.19</v>
      </c>
      <c r="CE7" s="24">
        <v>161.01</v>
      </c>
      <c r="CF7" s="24">
        <v>140.5</v>
      </c>
      <c r="CG7" s="24">
        <v>216.21</v>
      </c>
      <c r="CH7" s="24">
        <v>220.31</v>
      </c>
      <c r="CI7" s="24">
        <v>179.63</v>
      </c>
      <c r="CJ7" s="24">
        <v>188.57</v>
      </c>
      <c r="CK7" s="24">
        <v>187.69</v>
      </c>
      <c r="CL7" s="24">
        <v>134.97999999999999</v>
      </c>
      <c r="CM7" s="24" t="s">
        <v>101</v>
      </c>
      <c r="CN7" s="24" t="s">
        <v>101</v>
      </c>
      <c r="CO7" s="24" t="s">
        <v>101</v>
      </c>
      <c r="CP7" s="24" t="s">
        <v>101</v>
      </c>
      <c r="CQ7" s="24" t="s">
        <v>101</v>
      </c>
      <c r="CR7" s="24">
        <v>50.24</v>
      </c>
      <c r="CS7" s="24">
        <v>49.68</v>
      </c>
      <c r="CT7" s="24">
        <v>55.55</v>
      </c>
      <c r="CU7" s="24">
        <v>55.84</v>
      </c>
      <c r="CV7" s="24">
        <v>55.78</v>
      </c>
      <c r="CW7" s="24">
        <v>59.99</v>
      </c>
      <c r="CX7" s="24">
        <v>83.2</v>
      </c>
      <c r="CY7" s="24">
        <v>83.84</v>
      </c>
      <c r="CZ7" s="24">
        <v>83.44</v>
      </c>
      <c r="DA7" s="24">
        <v>83.2</v>
      </c>
      <c r="DB7" s="24">
        <v>84.65</v>
      </c>
      <c r="DC7" s="24">
        <v>84.17</v>
      </c>
      <c r="DD7" s="24">
        <v>83.35</v>
      </c>
      <c r="DE7" s="24">
        <v>91.64</v>
      </c>
      <c r="DF7" s="24">
        <v>92.34</v>
      </c>
      <c r="DG7" s="24">
        <v>91.78</v>
      </c>
      <c r="DH7" s="24">
        <v>95.72</v>
      </c>
      <c r="DI7" s="24">
        <v>10.41</v>
      </c>
      <c r="DJ7" s="24">
        <v>11.17</v>
      </c>
      <c r="DK7" s="24">
        <v>13.73</v>
      </c>
      <c r="DL7" s="24">
        <v>16.23</v>
      </c>
      <c r="DM7" s="24">
        <v>18.579999999999998</v>
      </c>
      <c r="DN7" s="24">
        <v>26.81</v>
      </c>
      <c r="DO7" s="24">
        <v>26.06</v>
      </c>
      <c r="DP7" s="24">
        <v>31.19</v>
      </c>
      <c r="DQ7" s="24">
        <v>25.37</v>
      </c>
      <c r="DR7" s="24">
        <v>26.89</v>
      </c>
      <c r="DS7" s="24">
        <v>38.17</v>
      </c>
      <c r="DT7" s="24">
        <v>0</v>
      </c>
      <c r="DU7" s="24">
        <v>0</v>
      </c>
      <c r="DV7" s="24">
        <v>0</v>
      </c>
      <c r="DW7" s="24">
        <v>0</v>
      </c>
      <c r="DX7" s="24">
        <v>0</v>
      </c>
      <c r="DY7" s="24">
        <v>0</v>
      </c>
      <c r="DZ7" s="24">
        <v>0</v>
      </c>
      <c r="EA7" s="24">
        <v>0.57999999999999996</v>
      </c>
      <c r="EB7" s="24">
        <v>0.54</v>
      </c>
      <c r="EC7" s="24">
        <v>0.75</v>
      </c>
      <c r="ED7" s="24">
        <v>6.54</v>
      </c>
      <c r="EE7" s="24">
        <v>0</v>
      </c>
      <c r="EF7" s="24">
        <v>0</v>
      </c>
      <c r="EG7" s="24">
        <v>0</v>
      </c>
      <c r="EH7" s="24">
        <v>0</v>
      </c>
      <c r="EI7" s="24">
        <v>0</v>
      </c>
      <c r="EJ7" s="24">
        <v>0.13</v>
      </c>
      <c r="EK7" s="24">
        <v>0.12</v>
      </c>
      <c r="EL7" s="24">
        <v>0.1</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下村鷹也</cp:lastModifiedBy>
  <cp:lastPrinted>2023-01-30T08:07:54Z</cp:lastPrinted>
  <dcterms:created xsi:type="dcterms:W3CDTF">2023-01-12T23:26:27Z</dcterms:created>
  <dcterms:modified xsi:type="dcterms:W3CDTF">2023-01-30T08:07:56Z</dcterms:modified>
  <cp:category/>
</cp:coreProperties>
</file>