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R5.1.12_経営比較分析表（R3決算）の分析_1.26〆\15雫石町\"/>
    </mc:Choice>
  </mc:AlternateContent>
  <workbookProtection workbookAlgorithmName="SHA-512" workbookHashValue="W8HaDTGezoRLei2eh7EluFgZAz+duG7ZGIP1JrX18Qng/1tF4emgEc1/gFkJa8IbXT4Tulhmuc5cQs2I5To0xg==" workbookSaltValue="VJBzGy0pEEDJF8+pij5eR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<sst xmlns="http://schemas.openxmlformats.org/spreadsheetml/2006/main" count="228" uniqueCount="113">
  <si>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</si>
  <si>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</si>
  <si>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</si>
  <si>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</si>
  <si>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</si>
  <si>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</si>
  <si>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</si>
  <si>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</si>
  <si>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</si>
  <si>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</si>
  <si>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</si>
  <si>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</si>
  <si>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</si>
  <si>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</si>
  <si>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</si>
  <si>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</si>
  <si>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</si>
  <si>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</si>
  <si>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</si>
  <si>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</si>
  <si>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</si>
  <si>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</si>
  <si>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</si>
  <si>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</si>
  <si>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</si>
  <si>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</si>
  <si>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</si>
  <si>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</si>
  <si>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</si>
  <si>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</si>
  <si>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</si>
  <si>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</si>
  <si>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</si>
  <si>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</si>
  <si>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</si>
  <si>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</si>
  <si>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</si>
  <si>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</si>
  <si>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</si>
  <si>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</si>
  <si>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</si>
  <si>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</si>
  <si>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</si>
  <si>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</si>
  <si>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</si>
  <si>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</si>
  <si>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</si>
  <si>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</si>
  <si>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</si>
  <si>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</si>
  <si>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</si>
  <si>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</si>
  <si>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</si>
  <si>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</si>
  <si>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</si>
  <si>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</si>
  <si>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</si>
  <si>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</si>
  <si>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</si>
  <si>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</si>
  <si>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</si>
  <si>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</si>
  <si>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</si>
  <si>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</si>
  <si>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</si>
  <si>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</si>
  <si>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</si>
  <si>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</si>
  <si>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</si>
  <si>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</si>
  <si>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</si>
  <si>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</si>
  <si>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</si>
  <si>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</si>
  <si>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</si>
  <si>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</si>
  <si>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</si>
  <si>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</si>
  <si>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</si>
  <si>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</si>
  <si>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</si>
  <si>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</si>
  <si>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</si>
  <si>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</si>
  <si>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</si>
  <si>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</si>
  <si>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</si>
  <si>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</si>
  <si>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</si>
  <si>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</si>
  <si>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</si>
  <si>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</si>
  <si>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</si>
  <si>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</si>
  <si>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</si>
  <si>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</si>
  <si>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</si>
  <si>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</si>
  <si>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</si>
  <si>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</si>
  <si>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</si>
  <si>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</si>
  <si>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</si>
  <si>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</si>
  <si>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</si>
  <si>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</si>
  <si>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</si>
  <si>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</si>
  <si>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</si>
  <si>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</si>
  <si>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①令和３年度の経常収支比率は、令和２年度に比べ3.68％の上昇、過去５年間で最も高い数値となりました。継続して経営改善に向けた取組を進めます。
②累積欠損金比率は０％であり、起債の新規発行を抑制しています。
③流動比率は、類似団体と比較して概ね良好な数値で推移しています。
④企業債残高対給水収益比率は低い水準であることから、料金収入に対する債務返済の負担は低いことを示しています。
⑤料金回収率は、令和２年度に比べ5.00％の上昇、４年ぶりに100％を上回りました。引き続き維持管理費用の抑制並びに財源確保に向けた取組を進めます。
⑥給水原価は、類似団体より概ね低い数値で推移しています。給水人口の減少などにより有収水量の増加が見込めないことから引き続き維持管理費の抑制に努めてまいります。
⑦施設利用率は、類似団体と比較して概ね高い傾向にあり効率的な施設利用となっています。
⑧有収率は、平成29年度に経営統合した影響により、平成30年度以降は類似団体平均値より大きく減少しましたが、塩化ビニル管で整備された配水管の更新を継続していることに数値が上昇傾向にあります。</t>
    <rPh sb="21" eb="22">
      <t>クラ</t>
    </rPh>
    <rPh sb="29" eb="31">
      <t>ジョウショウ</t>
    </rPh>
    <rPh sb="32" eb="34">
      <t>カコ</t>
    </rPh>
    <rPh sb="35" eb="36">
      <t>ネン</t>
    </rPh>
    <rPh sb="36" eb="37">
      <t>カン</t>
    </rPh>
    <rPh sb="38" eb="39">
      <t>モット</t>
    </rPh>
    <rPh sb="40" eb="41">
      <t>タカ</t>
    </rPh>
    <rPh sb="42" eb="44">
      <t>スウチ</t>
    </rPh>
    <rPh sb="51" eb="53">
      <t>ケイゾク</t>
    </rPh>
    <rPh sb="66" eb="67">
      <t>スス</t>
    </rPh>
    <rPh sb="120" eb="121">
      <t>オオム</t>
    </rPh>
    <rPh sb="218" eb="219">
      <t>ネン</t>
    </rPh>
    <rPh sb="227" eb="229">
      <t>ウワマワ</t>
    </rPh>
    <rPh sb="234" eb="235">
      <t>ヒ</t>
    </rPh>
    <rPh sb="236" eb="237">
      <t>ツヅ</t>
    </rPh>
    <rPh sb="238" eb="240">
      <t>イジ</t>
    </rPh>
    <rPh sb="240" eb="242">
      <t>カンリ</t>
    </rPh>
    <rPh sb="245" eb="247">
      <t>ヨクセイ</t>
    </rPh>
    <rPh sb="247" eb="248">
      <t>ナラ</t>
    </rPh>
    <rPh sb="261" eb="262">
      <t>スス</t>
    </rPh>
    <rPh sb="300" eb="302">
      <t>ゲンショウ</t>
    </rPh>
    <rPh sb="307" eb="309">
      <t>ユウシュウ</t>
    </rPh>
    <rPh sb="309" eb="311">
      <t>スイリョウ</t>
    </rPh>
    <rPh sb="324" eb="325">
      <t>ヒ</t>
    </rPh>
    <rPh sb="326" eb="327">
      <t>ツヅ</t>
    </rPh>
    <phoneticPr fontId="4"/>
  </si>
  <si>
    <t>①有形固定資産減価償却率は、類似団体平均値より若干高い数値で推移しており法定耐用年数に近い資産が多いことが読み取れます。
②近年、管路経年化率は、類似団体平均値と同程度で推移していますが、今後も上昇傾向が続いていく予定であることから計画的に更新していく必要があります。
③管路更新率は、類似団体平均値と比較して低い状況が続いており、また、令和３年度は別な建設改良事業の関係で管路更新ができませんでした。今後計画的に管路更新を進めていくためには、更新需要費の確保が必要となってきます。</t>
    <rPh sb="23" eb="25">
      <t>ジャッカン</t>
    </rPh>
    <rPh sb="25" eb="26">
      <t>タカ</t>
    </rPh>
    <rPh sb="27" eb="29">
      <t>スウチ</t>
    </rPh>
    <rPh sb="30" eb="32">
      <t>スイイ</t>
    </rPh>
    <rPh sb="94" eb="96">
      <t>コンゴ</t>
    </rPh>
    <rPh sb="97" eb="99">
      <t>ジョウショウ</t>
    </rPh>
    <rPh sb="99" eb="101">
      <t>ケイコウ</t>
    </rPh>
    <rPh sb="102" eb="103">
      <t>ツヅ</t>
    </rPh>
    <rPh sb="107" eb="109">
      <t>ヨテイ</t>
    </rPh>
    <phoneticPr fontId="4"/>
  </si>
  <si>
    <t>　経営の健全性については、類似団体と比較して概ね良好な数値であり、健全性が保たれていると考えます。
　しかしながら、固定資産の経年化が進んでいるため、施設や管路等の計画的かつ効率的な更新整備を行っていく必要があり、また、有収率の改善や漏水対策への取組も進める必要があることから、令和３年２月に策定した水道ビジョン及び経営戦略に基づき、安定経営に向けた各種取組を進めます。</t>
    <rPh sb="167" eb="169">
      <t>アンテイ</t>
    </rPh>
    <rPh sb="169" eb="171">
      <t>ケイエイ</t>
    </rPh>
    <rPh sb="172" eb="173">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</si>
</sst>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0.36</c:v>
                </c:pt>
                <c:pt idx="1">
                  <c:v>0.16</c:v>
                </c:pt>
                <c:pt idx="2">
                  <c:v>0.21</c:v>
                </c:pt>
                <c:pt idx="3">
                  <c:v>0.17</c:v>
                </c:pt>
                <c:pt idx="4" formatCode="#,##0.00;&quot;△&quot;#,##0.00">
                  <c:v>0</c:v>
                </c:pt>
              </c:numCache>
            </c:numRef>
          </c:val>
          <c:extLst>
            <c:ext xmlns:c16="http://schemas.microsoft.com/office/drawing/2014/chart" uri="{C3380CC4-5D6E-409C-BE32-E72D297353CC}">
              <c16:uniqueId val="{00000000-E60F-4110-8F15-AD3A000875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E60F-4110-8F15-AD3A000875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62.84</c:v>
                </c:pt>
                <c:pt idx="1">
                  <c:v>67.39</c:v>
                </c:pt>
                <c:pt idx="2">
                  <c:v>65.680000000000007</c:v>
                </c:pt>
                <c:pt idx="3">
                  <c:v>64.010000000000005</c:v>
                </c:pt>
                <c:pt idx="4">
                  <c:v>62.29</c:v>
                </c:pt>
              </c:numCache>
            </c:numRef>
          </c:val>
          <c:extLst>
            <c:ext xmlns:c16="http://schemas.microsoft.com/office/drawing/2014/chart" uri="{C3380CC4-5D6E-409C-BE32-E72D297353CC}">
              <c16:uniqueId val="{00000000-77D8-4254-BB55-5097DE112B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77D8-4254-BB55-5097DE112B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80.959999999999994</c:v>
                </c:pt>
                <c:pt idx="1">
                  <c:v>74.5</c:v>
                </c:pt>
                <c:pt idx="2">
                  <c:v>74.98</c:v>
                </c:pt>
                <c:pt idx="3">
                  <c:v>76.010000000000005</c:v>
                </c:pt>
                <c:pt idx="4">
                  <c:v>76.63</c:v>
                </c:pt>
              </c:numCache>
            </c:numRef>
          </c:val>
          <c:extLst>
            <c:ext xmlns:c16="http://schemas.microsoft.com/office/drawing/2014/chart" uri="{C3380CC4-5D6E-409C-BE32-E72D297353CC}">
              <c16:uniqueId val="{00000000-8EAA-4AFB-BA34-4D4457FC7F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8EAA-4AFB-BA34-4D4457FC7F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108.07</c:v>
                </c:pt>
                <c:pt idx="1">
                  <c:v>107.04</c:v>
                </c:pt>
                <c:pt idx="2">
                  <c:v>102.48</c:v>
                </c:pt>
                <c:pt idx="3">
                  <c:v>104.47</c:v>
                </c:pt>
                <c:pt idx="4">
                  <c:v>108.15</c:v>
                </c:pt>
              </c:numCache>
            </c:numRef>
          </c:val>
          <c:extLst>
            <c:ext xmlns:c16="http://schemas.microsoft.com/office/drawing/2014/chart" uri="{C3380CC4-5D6E-409C-BE32-E72D297353CC}">
              <c16:uniqueId val="{00000000-C43C-4A98-951B-E141802D47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C43C-4A98-951B-E141802D47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48.24</c:v>
                </c:pt>
                <c:pt idx="1">
                  <c:v>50.19</c:v>
                </c:pt>
                <c:pt idx="2">
                  <c:v>51.87</c:v>
                </c:pt>
                <c:pt idx="3">
                  <c:v>53.93</c:v>
                </c:pt>
                <c:pt idx="4">
                  <c:v>54.85</c:v>
                </c:pt>
              </c:numCache>
            </c:numRef>
          </c:val>
          <c:extLst>
            <c:ext xmlns:c16="http://schemas.microsoft.com/office/drawing/2014/chart" uri="{C3380CC4-5D6E-409C-BE32-E72D297353CC}">
              <c16:uniqueId val="{00000000-A81E-4A53-B684-DEA19E04C59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A81E-4A53-B684-DEA19E04C59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3.08</c:v>
                </c:pt>
                <c:pt idx="1">
                  <c:v>4.1500000000000004</c:v>
                </c:pt>
                <c:pt idx="2">
                  <c:v>18.73</c:v>
                </c:pt>
                <c:pt idx="3">
                  <c:v>20.96</c:v>
                </c:pt>
                <c:pt idx="4">
                  <c:v>20.18</c:v>
                </c:pt>
              </c:numCache>
            </c:numRef>
          </c:val>
          <c:extLst>
            <c:ext xmlns:c16="http://schemas.microsoft.com/office/drawing/2014/chart" uri="{C3380CC4-5D6E-409C-BE32-E72D297353CC}">
              <c16:uniqueId val="{00000000-75FF-4D24-8B85-33526118A7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75FF-4D24-8B85-33526118A7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71-4483-9539-45EF468900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4471-4483-9539-45EF468900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1271.99</c:v>
                </c:pt>
                <c:pt idx="1">
                  <c:v>1417.31</c:v>
                </c:pt>
                <c:pt idx="2">
                  <c:v>1500.5</c:v>
                </c:pt>
                <c:pt idx="3">
                  <c:v>1165.98</c:v>
                </c:pt>
                <c:pt idx="4">
                  <c:v>593.05999999999995</c:v>
                </c:pt>
              </c:numCache>
            </c:numRef>
          </c:val>
          <c:extLst>
            <c:ext xmlns:c16="http://schemas.microsoft.com/office/drawing/2014/chart" uri="{C3380CC4-5D6E-409C-BE32-E72D297353CC}">
              <c16:uniqueId val="{00000000-8A94-492A-8679-9C1044D9A6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8A94-492A-8679-9C1044D9A6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210.39</c:v>
                </c:pt>
                <c:pt idx="1">
                  <c:v>201.19</c:v>
                </c:pt>
                <c:pt idx="2">
                  <c:v>191.07</c:v>
                </c:pt>
                <c:pt idx="3">
                  <c:v>181.53</c:v>
                </c:pt>
                <c:pt idx="4">
                  <c:v>170.57</c:v>
                </c:pt>
              </c:numCache>
            </c:numRef>
          </c:val>
          <c:extLst>
            <c:ext xmlns:c16="http://schemas.microsoft.com/office/drawing/2014/chart" uri="{C3380CC4-5D6E-409C-BE32-E72D297353CC}">
              <c16:uniqueId val="{00000000-45C7-4B9B-9CB5-5BE8FFCA6D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45C7-4B9B-9CB5-5BE8FFCA6D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103.52</c:v>
                </c:pt>
                <c:pt idx="1">
                  <c:v>98.94</c:v>
                </c:pt>
                <c:pt idx="2">
                  <c:v>93.98</c:v>
                </c:pt>
                <c:pt idx="3">
                  <c:v>98.36</c:v>
                </c:pt>
                <c:pt idx="4">
                  <c:v>103.36</c:v>
                </c:pt>
              </c:numCache>
            </c:numRef>
          </c:val>
          <c:extLst>
            <c:ext xmlns:c16="http://schemas.microsoft.com/office/drawing/2014/chart" uri="{C3380CC4-5D6E-409C-BE32-E72D297353CC}">
              <c16:uniqueId val="{00000000-0300-4361-AEB9-9429CA5EE0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0300-4361-AEB9-9429CA5EE0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178.03</c:v>
                </c:pt>
                <c:pt idx="1">
                  <c:v>185.99</c:v>
                </c:pt>
                <c:pt idx="2">
                  <c:v>196.11</c:v>
                </c:pt>
                <c:pt idx="3">
                  <c:v>185.97</c:v>
                </c:pt>
                <c:pt idx="4">
                  <c:v>177.38</c:v>
                </c:pt>
              </c:numCache>
            </c:numRef>
          </c:val>
          <c:extLst>
            <c:ext xmlns:c16="http://schemas.microsoft.com/office/drawing/2014/chart" uri="{C3380CC4-5D6E-409C-BE32-E72D297353CC}">
              <c16:uniqueId val="{00000000-A7A5-4C90-A33F-65BF6577F6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A7A5-4C90-A33F-65BF6577F6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4"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雫石町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15795</v>
      </c>
      <c r="AM8" s="59"/>
      <c r="AN8" s="59"/>
      <c r="AO8" s="59"/>
      <c r="AP8" s="59"/>
      <c r="AQ8" s="59"/>
      <c r="AR8" s="59"/>
      <c r="AS8" s="59"/>
      <c r="AT8" s="56">
        <f>データ!$S$6</f>
        <v>608.82000000000005</v>
      </c>
      <c r="AU8" s="57"/>
      <c r="AV8" s="57"/>
      <c r="AW8" s="57"/>
      <c r="AX8" s="57"/>
      <c r="AY8" s="57"/>
      <c r="AZ8" s="57"/>
      <c r="BA8" s="57"/>
      <c r="BB8" s="46">
        <f>データ!$T$6</f>
        <v>25.94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88.42</v>
      </c>
      <c r="J10" s="57"/>
      <c r="K10" s="57"/>
      <c r="L10" s="57"/>
      <c r="M10" s="57"/>
      <c r="N10" s="57"/>
      <c r="O10" s="58"/>
      <c r="P10" s="46">
        <f>データ!$P$6</f>
        <v>85.15</v>
      </c>
      <c r="Q10" s="46"/>
      <c r="R10" s="46"/>
      <c r="S10" s="46"/>
      <c r="T10" s="46"/>
      <c r="U10" s="46"/>
      <c r="V10" s="46"/>
      <c r="W10" s="59">
        <f>データ!$Q$6</f>
        <v>3223</v>
      </c>
      <c r="X10" s="59"/>
      <c r="Y10" s="59"/>
      <c r="Z10" s="59"/>
      <c r="AA10" s="59"/>
      <c r="AB10" s="59"/>
      <c r="AC10" s="59"/>
      <c r="AD10" s="2"/>
      <c r="AE10" s="2"/>
      <c r="AF10" s="2"/>
      <c r="AG10" s="2"/>
      <c r="AH10" s="2"/>
      <c r="AI10" s="2"/>
      <c r="AJ10" s="2"/>
      <c r="AK10" s="2"/>
      <c r="AL10" s="59">
        <f>データ!$U$6</f>
        <v>13367</v>
      </c>
      <c r="AM10" s="59"/>
      <c r="AN10" s="59"/>
      <c r="AO10" s="59"/>
      <c r="AP10" s="59"/>
      <c r="AQ10" s="59"/>
      <c r="AR10" s="59"/>
      <c r="AS10" s="59"/>
      <c r="AT10" s="56">
        <f>データ!$V$6</f>
        <v>91.65</v>
      </c>
      <c r="AU10" s="57"/>
      <c r="AV10" s="57"/>
      <c r="AW10" s="57"/>
      <c r="AX10" s="57"/>
      <c r="AY10" s="57"/>
      <c r="AZ10" s="57"/>
      <c r="BA10" s="57"/>
      <c r="BB10" s="46">
        <f>データ!$W$6</f>
        <v>145.85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p5eFmcSXszdc70q1frikTkCczgNiJifYf6wRegyx9gs975g5S+O4PwUFg1u1pszNwH6bZV3cIAq/1NYReKCeQ==" saltValue="Z/h3VNXK4cgn86MlcPVW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33014</v>
      </c>
      <c r="D6" s="20">
        <f t="shared" si="3"/>
        <v>46</v>
      </c>
      <c r="E6" s="20">
        <f t="shared" si="3"/>
        <v>1</v>
      </c>
      <c r="F6" s="20">
        <f t="shared" si="3"/>
        <v>0</v>
      </c>
      <c r="G6" s="20">
        <f t="shared" si="3"/>
        <v>1</v>
      </c>
      <c r="H6" s="20" t="str">
        <f t="shared" si="3"/>
        <v>岩手県　雫石町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88.42</v>
      </c>
      <c r="P6" s="21">
        <f t="shared" si="3"/>
        <v>85.15</v>
      </c>
      <c r="Q6" s="21">
        <f t="shared" si="3"/>
        <v>3223</v>
      </c>
      <c r="R6" s="21">
        <f t="shared" si="3"/>
        <v>15795</v>
      </c>
      <c r="S6" s="21">
        <f t="shared" si="3"/>
        <v>608.82000000000005</v>
      </c>
      <c r="T6" s="21">
        <f t="shared" si="3"/>
        <v>25.94</v>
      </c>
      <c r="U6" s="21">
        <f t="shared" si="3"/>
        <v>13367</v>
      </c>
      <c r="V6" s="21">
        <f t="shared" si="3"/>
        <v>91.65</v>
      </c>
      <c r="W6" s="21">
        <f t="shared" si="3"/>
        <v>145.85</v>
      </c>
      <c r="X6" s="22">
        <f>IF(X7="",NA(),X7)</f>
        <v>108.07</v>
      </c>
      <c r="Y6" s="22">
        <f t="shared" ref="Y6:AG6" si="4">IF(Y7="",NA(),Y7)</f>
        <v>107.04</v>
      </c>
      <c r="Z6" s="22">
        <f t="shared" si="4"/>
        <v>102.48</v>
      </c>
      <c r="AA6" s="22">
        <f t="shared" si="4"/>
        <v>104.47</v>
      </c>
      <c r="AB6" s="22">
        <f t="shared" si="4"/>
        <v>108.15</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1271.99</v>
      </c>
      <c r="AU6" s="22">
        <f t="shared" ref="AU6:BC6" si="6">IF(AU7="",NA(),AU7)</f>
        <v>1417.31</v>
      </c>
      <c r="AV6" s="22">
        <f t="shared" si="6"/>
        <v>1500.5</v>
      </c>
      <c r="AW6" s="22">
        <f t="shared" si="6"/>
        <v>1165.98</v>
      </c>
      <c r="AX6" s="22">
        <f t="shared" si="6"/>
        <v>593.05999999999995</v>
      </c>
      <c r="AY6" s="22">
        <f t="shared" si="6"/>
        <v>355.27</v>
      </c>
      <c r="AZ6" s="22">
        <f t="shared" si="6"/>
        <v>359.7</v>
      </c>
      <c r="BA6" s="22">
        <f t="shared" si="6"/>
        <v>362.93</v>
      </c>
      <c r="BB6" s="22">
        <f t="shared" si="6"/>
        <v>371.81</v>
      </c>
      <c r="BC6" s="22">
        <f t="shared" si="6"/>
        <v>384.23</v>
      </c>
      <c r="BD6" s="21" t="str">
        <f>IF(BD7="","",IF(BD7="-","【-】","【"&amp;SUBSTITUTE(TEXT(BD7,"#,##0.00"),"-","△")&amp;"】"))</f>
        <v>【261.51】</v>
      </c>
      <c r="BE6" s="22">
        <f>IF(BE7="",NA(),BE7)</f>
        <v>210.39</v>
      </c>
      <c r="BF6" s="22">
        <f t="shared" ref="BF6:BN6" si="7">IF(BF7="",NA(),BF7)</f>
        <v>201.19</v>
      </c>
      <c r="BG6" s="22">
        <f t="shared" si="7"/>
        <v>191.07</v>
      </c>
      <c r="BH6" s="22">
        <f t="shared" si="7"/>
        <v>181.53</v>
      </c>
      <c r="BI6" s="22">
        <f t="shared" si="7"/>
        <v>170.57</v>
      </c>
      <c r="BJ6" s="22">
        <f t="shared" si="7"/>
        <v>458.27</v>
      </c>
      <c r="BK6" s="22">
        <f t="shared" si="7"/>
        <v>447.01</v>
      </c>
      <c r="BL6" s="22">
        <f t="shared" si="7"/>
        <v>439.05</v>
      </c>
      <c r="BM6" s="22">
        <f t="shared" si="7"/>
        <v>465.85</v>
      </c>
      <c r="BN6" s="22">
        <f t="shared" si="7"/>
        <v>439.43</v>
      </c>
      <c r="BO6" s="21" t="str">
        <f>IF(BO7="","",IF(BO7="-","【-】","【"&amp;SUBSTITUTE(TEXT(BO7,"#,##0.00"),"-","△")&amp;"】"))</f>
        <v>【265.16】</v>
      </c>
      <c r="BP6" s="22">
        <f>IF(BP7="",NA(),BP7)</f>
        <v>103.52</v>
      </c>
      <c r="BQ6" s="22">
        <f t="shared" ref="BQ6:BY6" si="8">IF(BQ7="",NA(),BQ7)</f>
        <v>98.94</v>
      </c>
      <c r="BR6" s="22">
        <f t="shared" si="8"/>
        <v>93.98</v>
      </c>
      <c r="BS6" s="22">
        <f t="shared" si="8"/>
        <v>98.36</v>
      </c>
      <c r="BT6" s="22">
        <f t="shared" si="8"/>
        <v>103.36</v>
      </c>
      <c r="BU6" s="22">
        <f t="shared" si="8"/>
        <v>96.77</v>
      </c>
      <c r="BV6" s="22">
        <f t="shared" si="8"/>
        <v>95.81</v>
      </c>
      <c r="BW6" s="22">
        <f t="shared" si="8"/>
        <v>95.26</v>
      </c>
      <c r="BX6" s="22">
        <f t="shared" si="8"/>
        <v>92.39</v>
      </c>
      <c r="BY6" s="22">
        <f t="shared" si="8"/>
        <v>94.41</v>
      </c>
      <c r="BZ6" s="21" t="str">
        <f>IF(BZ7="","",IF(BZ7="-","【-】","【"&amp;SUBSTITUTE(TEXT(BZ7,"#,##0.00"),"-","△")&amp;"】"))</f>
        <v>【102.35】</v>
      </c>
      <c r="CA6" s="22">
        <f>IF(CA7="",NA(),CA7)</f>
        <v>178.03</v>
      </c>
      <c r="CB6" s="22">
        <f t="shared" ref="CB6:CJ6" si="9">IF(CB7="",NA(),CB7)</f>
        <v>185.99</v>
      </c>
      <c r="CC6" s="22">
        <f t="shared" si="9"/>
        <v>196.11</v>
      </c>
      <c r="CD6" s="22">
        <f t="shared" si="9"/>
        <v>185.97</v>
      </c>
      <c r="CE6" s="22">
        <f t="shared" si="9"/>
        <v>177.38</v>
      </c>
      <c r="CF6" s="22">
        <f t="shared" si="9"/>
        <v>187.18</v>
      </c>
      <c r="CG6" s="22">
        <f t="shared" si="9"/>
        <v>189.58</v>
      </c>
      <c r="CH6" s="22">
        <f t="shared" si="9"/>
        <v>192.82</v>
      </c>
      <c r="CI6" s="22">
        <f t="shared" si="9"/>
        <v>192.98</v>
      </c>
      <c r="CJ6" s="22">
        <f t="shared" si="9"/>
        <v>192.13</v>
      </c>
      <c r="CK6" s="21" t="str">
        <f>IF(CK7="","",IF(CK7="-","【-】","【"&amp;SUBSTITUTE(TEXT(CK7,"#,##0.00"),"-","△")&amp;"】"))</f>
        <v>【167.74】</v>
      </c>
      <c r="CL6" s="22">
        <f>IF(CL7="",NA(),CL7)</f>
        <v>62.84</v>
      </c>
      <c r="CM6" s="22">
        <f t="shared" ref="CM6:CU6" si="10">IF(CM7="",NA(),CM7)</f>
        <v>67.39</v>
      </c>
      <c r="CN6" s="22">
        <f t="shared" si="10"/>
        <v>65.680000000000007</v>
      </c>
      <c r="CO6" s="22">
        <f t="shared" si="10"/>
        <v>64.010000000000005</v>
      </c>
      <c r="CP6" s="22">
        <f t="shared" si="10"/>
        <v>62.29</v>
      </c>
      <c r="CQ6" s="22">
        <f t="shared" si="10"/>
        <v>55.88</v>
      </c>
      <c r="CR6" s="22">
        <f t="shared" si="10"/>
        <v>55.22</v>
      </c>
      <c r="CS6" s="22">
        <f t="shared" si="10"/>
        <v>54.05</v>
      </c>
      <c r="CT6" s="22">
        <f t="shared" si="10"/>
        <v>54.43</v>
      </c>
      <c r="CU6" s="22">
        <f t="shared" si="10"/>
        <v>53.87</v>
      </c>
      <c r="CV6" s="21" t="str">
        <f>IF(CV7="","",IF(CV7="-","【-】","【"&amp;SUBSTITUTE(TEXT(CV7,"#,##0.00"),"-","△")&amp;"】"))</f>
        <v>【60.29】</v>
      </c>
      <c r="CW6" s="22">
        <f>IF(CW7="",NA(),CW7)</f>
        <v>80.959999999999994</v>
      </c>
      <c r="CX6" s="22">
        <f t="shared" ref="CX6:DF6" si="11">IF(CX7="",NA(),CX7)</f>
        <v>74.5</v>
      </c>
      <c r="CY6" s="22">
        <f t="shared" si="11"/>
        <v>74.98</v>
      </c>
      <c r="CZ6" s="22">
        <f t="shared" si="11"/>
        <v>76.010000000000005</v>
      </c>
      <c r="DA6" s="22">
        <f t="shared" si="11"/>
        <v>76.63</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48.24</v>
      </c>
      <c r="DI6" s="22">
        <f t="shared" ref="DI6:DQ6" si="12">IF(DI7="",NA(),DI7)</f>
        <v>50.19</v>
      </c>
      <c r="DJ6" s="22">
        <f t="shared" si="12"/>
        <v>51.87</v>
      </c>
      <c r="DK6" s="22">
        <f t="shared" si="12"/>
        <v>53.93</v>
      </c>
      <c r="DL6" s="22">
        <f t="shared" si="12"/>
        <v>54.85</v>
      </c>
      <c r="DM6" s="22">
        <f t="shared" si="12"/>
        <v>46.61</v>
      </c>
      <c r="DN6" s="22">
        <f t="shared" si="12"/>
        <v>47.97</v>
      </c>
      <c r="DO6" s="22">
        <f t="shared" si="12"/>
        <v>49.12</v>
      </c>
      <c r="DP6" s="22">
        <f t="shared" si="12"/>
        <v>49.39</v>
      </c>
      <c r="DQ6" s="22">
        <f t="shared" si="12"/>
        <v>50.75</v>
      </c>
      <c r="DR6" s="21" t="str">
        <f>IF(DR7="","",IF(DR7="-","【-】","【"&amp;SUBSTITUTE(TEXT(DR7,"#,##0.00"),"-","△")&amp;"】"))</f>
        <v>【50.88】</v>
      </c>
      <c r="DS6" s="22">
        <f>IF(DS7="",NA(),DS7)</f>
        <v>3.08</v>
      </c>
      <c r="DT6" s="22">
        <f t="shared" ref="DT6:EB6" si="13">IF(DT7="",NA(),DT7)</f>
        <v>4.1500000000000004</v>
      </c>
      <c r="DU6" s="22">
        <f t="shared" si="13"/>
        <v>18.73</v>
      </c>
      <c r="DV6" s="22">
        <f t="shared" si="13"/>
        <v>20.96</v>
      </c>
      <c r="DW6" s="22">
        <f t="shared" si="13"/>
        <v>20.18</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0.36</v>
      </c>
      <c r="EE6" s="22">
        <f t="shared" ref="EE6:EM6" si="14">IF(EE7="",NA(),EE7)</f>
        <v>0.16</v>
      </c>
      <c r="EF6" s="22">
        <f t="shared" si="14"/>
        <v>0.21</v>
      </c>
      <c r="EG6" s="22">
        <f t="shared" si="14"/>
        <v>0.17</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33014</v>
      </c>
      <c r="D7" s="24">
        <v>46</v>
      </c>
      <c r="E7" s="24">
        <v>1</v>
      </c>
      <c r="F7" s="24">
        <v>0</v>
      </c>
      <c r="G7" s="24">
        <v>1</v>
      </c>
      <c r="H7" s="24" t="s">
        <v>93</v>
      </c>
      <c r="I7" s="24" t="s">
        <v>94</v>
      </c>
      <c r="J7" s="24" t="s">
        <v>95</v>
      </c>
      <c r="K7" s="24" t="s">
        <v>96</v>
      </c>
      <c r="L7" s="24" t="s">
        <v>97</v>
      </c>
      <c r="M7" s="24" t="s">
        <v>98</v>
      </c>
      <c r="N7" s="25" t="s">
        <v>99</v>
      </c>
      <c r="O7" s="25">
        <v>88.42</v>
      </c>
      <c r="P7" s="25">
        <v>85.15</v>
      </c>
      <c r="Q7" s="25">
        <v>3223</v>
      </c>
      <c r="R7" s="25">
        <v>15795</v>
      </c>
      <c r="S7" s="25">
        <v>608.82000000000005</v>
      </c>
      <c r="T7" s="25">
        <v>25.94</v>
      </c>
      <c r="U7" s="25">
        <v>13367</v>
      </c>
      <c r="V7" s="25">
        <v>91.65</v>
      </c>
      <c r="W7" s="25">
        <v>145.85</v>
      </c>
      <c r="X7" s="25">
        <v>108.07</v>
      </c>
      <c r="Y7" s="25">
        <v>107.04</v>
      </c>
      <c r="Z7" s="25">
        <v>102.48</v>
      </c>
      <c r="AA7" s="25">
        <v>104.47</v>
      </c>
      <c r="AB7" s="25">
        <v>108.15</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1271.99</v>
      </c>
      <c r="AU7" s="25">
        <v>1417.31</v>
      </c>
      <c r="AV7" s="25">
        <v>1500.5</v>
      </c>
      <c r="AW7" s="25">
        <v>1165.98</v>
      </c>
      <c r="AX7" s="25">
        <v>593.05999999999995</v>
      </c>
      <c r="AY7" s="25">
        <v>355.27</v>
      </c>
      <c r="AZ7" s="25">
        <v>359.7</v>
      </c>
      <c r="BA7" s="25">
        <v>362.93</v>
      </c>
      <c r="BB7" s="25">
        <v>371.81</v>
      </c>
      <c r="BC7" s="25">
        <v>384.23</v>
      </c>
      <c r="BD7" s="25">
        <v>261.51</v>
      </c>
      <c r="BE7" s="25">
        <v>210.39</v>
      </c>
      <c r="BF7" s="25">
        <v>201.19</v>
      </c>
      <c r="BG7" s="25">
        <v>191.07</v>
      </c>
      <c r="BH7" s="25">
        <v>181.53</v>
      </c>
      <c r="BI7" s="25">
        <v>170.57</v>
      </c>
      <c r="BJ7" s="25">
        <v>458.27</v>
      </c>
      <c r="BK7" s="25">
        <v>447.01</v>
      </c>
      <c r="BL7" s="25">
        <v>439.05</v>
      </c>
      <c r="BM7" s="25">
        <v>465.85</v>
      </c>
      <c r="BN7" s="25">
        <v>439.43</v>
      </c>
      <c r="BO7" s="25">
        <v>265.16000000000003</v>
      </c>
      <c r="BP7" s="25">
        <v>103.52</v>
      </c>
      <c r="BQ7" s="25">
        <v>98.94</v>
      </c>
      <c r="BR7" s="25">
        <v>93.98</v>
      </c>
      <c r="BS7" s="25">
        <v>98.36</v>
      </c>
      <c r="BT7" s="25">
        <v>103.36</v>
      </c>
      <c r="BU7" s="25">
        <v>96.77</v>
      </c>
      <c r="BV7" s="25">
        <v>95.81</v>
      </c>
      <c r="BW7" s="25">
        <v>95.26</v>
      </c>
      <c r="BX7" s="25">
        <v>92.39</v>
      </c>
      <c r="BY7" s="25">
        <v>94.41</v>
      </c>
      <c r="BZ7" s="25">
        <v>102.35</v>
      </c>
      <c r="CA7" s="25">
        <v>178.03</v>
      </c>
      <c r="CB7" s="25">
        <v>185.99</v>
      </c>
      <c r="CC7" s="25">
        <v>196.11</v>
      </c>
      <c r="CD7" s="25">
        <v>185.97</v>
      </c>
      <c r="CE7" s="25">
        <v>177.38</v>
      </c>
      <c r="CF7" s="25">
        <v>187.18</v>
      </c>
      <c r="CG7" s="25">
        <v>189.58</v>
      </c>
      <c r="CH7" s="25">
        <v>192.82</v>
      </c>
      <c r="CI7" s="25">
        <v>192.98</v>
      </c>
      <c r="CJ7" s="25">
        <v>192.13</v>
      </c>
      <c r="CK7" s="25">
        <v>167.74</v>
      </c>
      <c r="CL7" s="25">
        <v>62.84</v>
      </c>
      <c r="CM7" s="25">
        <v>67.39</v>
      </c>
      <c r="CN7" s="25">
        <v>65.680000000000007</v>
      </c>
      <c r="CO7" s="25">
        <v>64.010000000000005</v>
      </c>
      <c r="CP7" s="25">
        <v>62.29</v>
      </c>
      <c r="CQ7" s="25">
        <v>55.88</v>
      </c>
      <c r="CR7" s="25">
        <v>55.22</v>
      </c>
      <c r="CS7" s="25">
        <v>54.05</v>
      </c>
      <c r="CT7" s="25">
        <v>54.43</v>
      </c>
      <c r="CU7" s="25">
        <v>53.87</v>
      </c>
      <c r="CV7" s="25">
        <v>60.29</v>
      </c>
      <c r="CW7" s="25">
        <v>80.959999999999994</v>
      </c>
      <c r="CX7" s="25">
        <v>74.5</v>
      </c>
      <c r="CY7" s="25">
        <v>74.98</v>
      </c>
      <c r="CZ7" s="25">
        <v>76.010000000000005</v>
      </c>
      <c r="DA7" s="25">
        <v>76.63</v>
      </c>
      <c r="DB7" s="25">
        <v>80.989999999999995</v>
      </c>
      <c r="DC7" s="25">
        <v>80.930000000000007</v>
      </c>
      <c r="DD7" s="25">
        <v>80.510000000000005</v>
      </c>
      <c r="DE7" s="25">
        <v>79.44</v>
      </c>
      <c r="DF7" s="25">
        <v>79.489999999999995</v>
      </c>
      <c r="DG7" s="25">
        <v>90.12</v>
      </c>
      <c r="DH7" s="25">
        <v>48.24</v>
      </c>
      <c r="DI7" s="25">
        <v>50.19</v>
      </c>
      <c r="DJ7" s="25">
        <v>51.87</v>
      </c>
      <c r="DK7" s="25">
        <v>53.93</v>
      </c>
      <c r="DL7" s="25">
        <v>54.85</v>
      </c>
      <c r="DM7" s="25">
        <v>46.61</v>
      </c>
      <c r="DN7" s="25">
        <v>47.97</v>
      </c>
      <c r="DO7" s="25">
        <v>49.12</v>
      </c>
      <c r="DP7" s="25">
        <v>49.39</v>
      </c>
      <c r="DQ7" s="25">
        <v>50.75</v>
      </c>
      <c r="DR7" s="25">
        <v>50.88</v>
      </c>
      <c r="DS7" s="25">
        <v>3.08</v>
      </c>
      <c r="DT7" s="25">
        <v>4.1500000000000004</v>
      </c>
      <c r="DU7" s="25">
        <v>18.73</v>
      </c>
      <c r="DV7" s="25">
        <v>20.96</v>
      </c>
      <c r="DW7" s="25">
        <v>20.18</v>
      </c>
      <c r="DX7" s="25">
        <v>10.84</v>
      </c>
      <c r="DY7" s="25">
        <v>15.33</v>
      </c>
      <c r="DZ7" s="25">
        <v>16.760000000000002</v>
      </c>
      <c r="EA7" s="25">
        <v>18.57</v>
      </c>
      <c r="EB7" s="25">
        <v>21.14</v>
      </c>
      <c r="EC7" s="25">
        <v>22.3</v>
      </c>
      <c r="ED7" s="25">
        <v>0.36</v>
      </c>
      <c r="EE7" s="25">
        <v>0.16</v>
      </c>
      <c r="EF7" s="25">
        <v>0.21</v>
      </c>
      <c r="EG7" s="25">
        <v>0.17</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2022-12-01T00:52:44Z</dcterms:created>
  <dcterms:modified xsi:type="dcterms:W3CDTF">2023-01-13T06:16:44Z</dcterms:modified>
  <cp:category/>
</cp:coreProperties>
</file>