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a-t\ZAIMU$\【030_財政】\010_財政庶務\010_財政関係庶務\02_公営企業関係\R050112_公営企業に係る経営比較分析表（令和３年度決算）の分析等について（依頼）\02_市→県（回答）\"/>
    </mc:Choice>
  </mc:AlternateContent>
  <xr:revisionPtr revIDLastSave="0" documentId="13_ncr:1_{DE665BC0-F593-4793-97D4-68F512B7683F}" xr6:coauthVersionLast="47" xr6:coauthVersionMax="47" xr10:uidLastSave="{00000000-0000-0000-0000-000000000000}"/>
  <workbookProtection workbookAlgorithmName="SHA-512" workbookHashValue="kI5dufFSGwwnoVDbxF7uPM0dt7QFPbTOGFoALObGeTr+jJBvXrzhOBN9jBadToePLpLKOpdPPwWyurvQ4Qs6Lw==" workbookSaltValue="6cRGmf74zsepbItYf+VouQ==" workbookSpinCount="100000" lockStructure="1"/>
  <bookViews>
    <workbookView xWindow="190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P10" i="4"/>
  <c r="I10" i="4"/>
  <c r="AT8" i="4"/>
  <c r="AL8" i="4"/>
  <c r="W8" i="4"/>
  <c r="P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<sst xmlns="http://schemas.openxmlformats.org/spreadsheetml/2006/main" count="236" uniqueCount="117">
  <si>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</si>
  <si>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</si>
  <si>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</si>
  <si>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</si>
  <si>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</si>
  <si>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</si>
  <si>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</si>
  <si>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</si>
  <si>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</si>
  <si>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</si>
  <si>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</si>
  <si>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</si>
  <si>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</si>
  <si>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</si>
  <si>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</si>
  <si>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</si>
  <si>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</si>
  <si>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</si>
  <si>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</si>
  <si>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</si>
  <si>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</si>
  <si>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</si>
  <si>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</si>
  <si>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</si>
  <si>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</si>
  <si>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</si>
  <si>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</si>
  <si>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</si>
  <si>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</si>
  <si>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</si>
  <si>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</si>
  <si>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</si>
  <si>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</si>
  <si>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</si>
  <si>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</si>
  <si>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</si>
  <si>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</si>
  <si>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</si>
  <si>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</si>
  <si>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</si>
  <si>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</si>
  <si>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</si>
  <si>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</si>
  <si>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</si>
  <si>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</si>
  <si>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</si>
  <si>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</si>
  <si>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</si>
  <si>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</si>
  <si>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</si>
  <si>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</si>
  <si>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</si>
  <si>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</si>
  <si>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</si>
  <si>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</si>
  <si>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</si>
  <si>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</si>
  <si>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</si>
  <si>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</si>
  <si>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</si>
  <si>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</si>
  <si>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</si>
  <si>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</si>
  <si>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</si>
  <si>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</si>
  <si>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</si>
  <si>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</si>
  <si>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</si>
  <si>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</si>
  <si>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</si>
  <si>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</si>
  <si>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</si>
  <si>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</si>
  <si>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</si>
  <si>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</si>
  <si>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</si>
  <si>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</si>
  <si>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</si>
  <si>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</si>
  <si>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</si>
  <si>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</si>
  <si>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</si>
  <si>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</si>
  <si>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</si>
  <si>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</si>
  <si>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</si>
  <si>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</si>
  <si>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</si>
  <si>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</si>
  <si>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</si>
  <si>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</si>
  <si>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</si>
  <si>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</si>
  <si>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</si>
  <si>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</si>
  <si>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</si>
  <si>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滝沢市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</si>
  <si>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</si>
  <si>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</si>
  <si>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</si>
  <si>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</si>
  <si>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</si>
  <si>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</si>
  <si>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</si>
  <si>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</si>
  <si>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</si>
  <si>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</si>
  <si>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</si>
  <si>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</si>
  <si>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</si>
  <si>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</si>
  <si>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</si>
  <si>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</si>
  <si>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</si>
  <si>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滝沢市下水道事業は、平成27年度に地方公営企業法を適用し地方公営企業会計に移行しました。
①経常収支比率　単年度の収支が黒字である100％を越えており、これまでの経営改善に向けた取り込みの成果が見られます。
②累積欠損金比率　欠損金は生じていません。
③流動比率　流動資産が増えたことにより流動比率は上がっていますが、現金は減少しました。また、建設改良費に充てた企業債の償還金は今後も高水準で続くため、指数は低い値で推移することが見込まれます。
④企業債残高対事業規模比率　類似団体等と比較して低い指数となっていますが、今後は施設改築更新のための費用が上がることが想定されることから、指数の上昇が懸念されます。
⑤経費回収率　今後、供用開始後の接続率が低く推移した場合や人口減少などにより、経費回収率が下降することも想定されます。
⑥汚水処理原価　経費節減に努めておりますが、施設修繕や管渠整備による資産取得に伴い減価償却費が増加したことにより、類似団体等より高い水準となっています。
⑧水洗化率　下水道整備のほか、浄化槽の整備についても普及促進を図り、下水環境の整備に努めています。</t>
    <rPh sb="134" eb="136">
      <t>リュウドウ</t>
    </rPh>
    <rPh sb="136" eb="138">
      <t>シサン</t>
    </rPh>
    <rPh sb="139" eb="140">
      <t>フ</t>
    </rPh>
    <rPh sb="147" eb="149">
      <t>リュウドウ</t>
    </rPh>
    <rPh sb="149" eb="151">
      <t>ヒリツ</t>
    </rPh>
    <rPh sb="152" eb="153">
      <t>ア</t>
    </rPh>
    <rPh sb="161" eb="163">
      <t>ゲンキン</t>
    </rPh>
    <rPh sb="164" eb="166">
      <t>ゲンショウ</t>
    </rPh>
    <rPh sb="267" eb="269">
      <t>カイチク</t>
    </rPh>
    <rPh sb="275" eb="277">
      <t>ヒヨウ</t>
    </rPh>
    <rPh sb="278" eb="279">
      <t>ア</t>
    </rPh>
    <phoneticPr fontId="4"/>
  </si>
  <si>
    <r>
      <rPr>
        <sz val="11"/>
        <rFont val="ＭＳ ゴシック"/>
        <family val="3"/>
        <charset val="128"/>
      </rPr>
      <t>　滝沢市下水道事業は、流域下水道の下水処理施設を使用しているため、本市では主に下水道管やマンホールの維持管理を行っています。これまで、小規模な修繕を実施してきましたが、今後は耐用年数に応じた大規模な修繕が見込まれます。</t>
    </r>
    <r>
      <rPr>
        <sz val="11"/>
        <color rgb="FFFF0000"/>
        <rFont val="ＭＳ ゴシック"/>
        <family val="3"/>
        <charset val="128"/>
      </rPr>
      <t xml:space="preserve">
</t>
    </r>
    <r>
      <rPr>
        <sz val="11"/>
        <rFont val="ＭＳ ゴシック"/>
        <family val="3"/>
        <charset val="128"/>
      </rPr>
      <t>①有形固定資産減価償却率　下水道建設開始から30年以上が経過し、今後、大規模改築更新が想定されることから、財源の確保や投資計画の見直しなどを行う必要があります。
②管渠老朽化率　現在のところ法定耐用年数を超えた管渠はありません。
③管渠改善率　法定耐用年数の超過はありませんが、ストックマネジメント計画により計画的に改築をしています。また、開発者から帰属を受けた管路の老朽化が著しいことから、対策を講じる必要があります。</t>
    </r>
    <rPh sb="74" eb="76">
      <t>ジッシ</t>
    </rPh>
    <rPh sb="84" eb="86">
      <t>コンゴ</t>
    </rPh>
    <rPh sb="87" eb="89">
      <t>タイヨウ</t>
    </rPh>
    <rPh sb="89" eb="91">
      <t>ネンスウ</t>
    </rPh>
    <rPh sb="92" eb="93">
      <t>オウ</t>
    </rPh>
    <rPh sb="102" eb="104">
      <t>ミコ</t>
    </rPh>
    <rPh sb="143" eb="145">
      <t>コンゴ</t>
    </rPh>
    <rPh sb="146" eb="149">
      <t>ダイキボ</t>
    </rPh>
    <rPh sb="149" eb="151">
      <t>カイチク</t>
    </rPh>
    <rPh sb="151" eb="153">
      <t>コウシン</t>
    </rPh>
    <rPh sb="154" eb="156">
      <t>ソウテイ</t>
    </rPh>
    <rPh sb="164" eb="166">
      <t>ザイゲン</t>
    </rPh>
    <rPh sb="167" eb="169">
      <t>カクホ</t>
    </rPh>
    <rPh sb="170" eb="172">
      <t>トウシ</t>
    </rPh>
    <rPh sb="172" eb="174">
      <t>ケイカク</t>
    </rPh>
    <rPh sb="175" eb="177">
      <t>ミナオ</t>
    </rPh>
    <rPh sb="181" eb="182">
      <t>オコナ</t>
    </rPh>
    <rPh sb="183" eb="185">
      <t>ヒツヨウ</t>
    </rPh>
    <phoneticPr fontId="4"/>
  </si>
  <si>
    <t>　滝沢市下水道事業は、将来にわたり安心して下水道を使用していただくため、「環境にやさしく快適な下水道整備」と「下水道経営基盤の充実」を軸に効率的な整備と経営の健全化に努めています。
　下水道経営の比較分析によると、類似団体等と比較して、経営は概ね健全な状態にありますが、下水道建設開始時の急激な都市化とともに、今後は多くの下水道施設が同時期に法定耐用年数をむかえることとなります。
　老朽化する下水道施設の長寿命化を図りながら、計画的に施設の更新を実施していくことが必要ですが、突発的な大規模修繕工事にも対応できる資金の確保を目指して更なる経営努力を図ります。なお、平成30年度に下水道使用料の料率改定を行いましたが、流域下水道の処理単価が年々増加傾向にあるため、定期的に各指標の検証をする必要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</si>
</sst>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A3-4700-B28E-75AF94E004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0.12</c:v>
                </c:pt>
                <c:pt idx="3">
                  <c:v>0.08</c:v>
                </c:pt>
                <c:pt idx="4">
                  <c:v>0.24</c:v>
                </c:pt>
              </c:numCache>
            </c:numRef>
          </c:val>
          <c:smooth val="0"/>
          <c:extLst>
            <c:ext xmlns:c16="http://schemas.microsoft.com/office/drawing/2014/chart" uri="{C3380CC4-5D6E-409C-BE32-E72D297353CC}">
              <c16:uniqueId val="{00000001-CDA3-4700-B28E-75AF94E004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5F-49E8-BBD5-622602CA1A7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57.04</c:v>
                </c:pt>
                <c:pt idx="3">
                  <c:v>60.78</c:v>
                </c:pt>
                <c:pt idx="4">
                  <c:v>59.96</c:v>
                </c:pt>
              </c:numCache>
            </c:numRef>
          </c:val>
          <c:smooth val="0"/>
          <c:extLst>
            <c:ext xmlns:c16="http://schemas.microsoft.com/office/drawing/2014/chart" uri="{C3380CC4-5D6E-409C-BE32-E72D297353CC}">
              <c16:uniqueId val="{00000001-F85F-49E8-BBD5-622602CA1A7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95.5</c:v>
                </c:pt>
                <c:pt idx="1">
                  <c:v>95.28</c:v>
                </c:pt>
                <c:pt idx="2">
                  <c:v>95.02</c:v>
                </c:pt>
                <c:pt idx="3">
                  <c:v>95.45</c:v>
                </c:pt>
                <c:pt idx="4">
                  <c:v>97.09</c:v>
                </c:pt>
              </c:numCache>
            </c:numRef>
          </c:val>
          <c:extLst>
            <c:ext xmlns:c16="http://schemas.microsoft.com/office/drawing/2014/chart" uri="{C3380CC4-5D6E-409C-BE32-E72D297353CC}">
              <c16:uniqueId val="{00000000-4599-4E23-B2B1-CD29D6C406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93.73</c:v>
                </c:pt>
                <c:pt idx="3">
                  <c:v>94.17</c:v>
                </c:pt>
                <c:pt idx="4">
                  <c:v>94.27</c:v>
                </c:pt>
              </c:numCache>
            </c:numRef>
          </c:val>
          <c:smooth val="0"/>
          <c:extLst>
            <c:ext xmlns:c16="http://schemas.microsoft.com/office/drawing/2014/chart" uri="{C3380CC4-5D6E-409C-BE32-E72D297353CC}">
              <c16:uniqueId val="{00000001-4599-4E23-B2B1-CD29D6C406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117.97</c:v>
                </c:pt>
                <c:pt idx="1">
                  <c:v>112.42</c:v>
                </c:pt>
                <c:pt idx="2">
                  <c:v>116.91</c:v>
                </c:pt>
                <c:pt idx="3">
                  <c:v>113.3</c:v>
                </c:pt>
                <c:pt idx="4">
                  <c:v>112.55</c:v>
                </c:pt>
              </c:numCache>
            </c:numRef>
          </c:val>
          <c:extLst>
            <c:ext xmlns:c16="http://schemas.microsoft.com/office/drawing/2014/chart" uri="{C3380CC4-5D6E-409C-BE32-E72D297353CC}">
              <c16:uniqueId val="{00000000-8AC7-4815-9139-535E0A0AA1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106.32</c:v>
                </c:pt>
                <c:pt idx="3">
                  <c:v>106.67</c:v>
                </c:pt>
                <c:pt idx="4">
                  <c:v>106.9</c:v>
                </c:pt>
              </c:numCache>
            </c:numRef>
          </c:val>
          <c:smooth val="0"/>
          <c:extLst>
            <c:ext xmlns:c16="http://schemas.microsoft.com/office/drawing/2014/chart" uri="{C3380CC4-5D6E-409C-BE32-E72D297353CC}">
              <c16:uniqueId val="{00000001-8AC7-4815-9139-535E0A0AA1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8.76</c:v>
                </c:pt>
                <c:pt idx="1">
                  <c:v>11.49</c:v>
                </c:pt>
                <c:pt idx="2">
                  <c:v>14.02</c:v>
                </c:pt>
                <c:pt idx="3">
                  <c:v>16.57</c:v>
                </c:pt>
                <c:pt idx="4">
                  <c:v>19.2</c:v>
                </c:pt>
              </c:numCache>
            </c:numRef>
          </c:val>
          <c:extLst>
            <c:ext xmlns:c16="http://schemas.microsoft.com/office/drawing/2014/chart" uri="{C3380CC4-5D6E-409C-BE32-E72D297353CC}">
              <c16:uniqueId val="{00000000-8590-4AB8-B7F6-84792156B7F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21.22</c:v>
                </c:pt>
                <c:pt idx="3">
                  <c:v>23.25</c:v>
                </c:pt>
                <c:pt idx="4">
                  <c:v>25.2</c:v>
                </c:pt>
              </c:numCache>
            </c:numRef>
          </c:val>
          <c:smooth val="0"/>
          <c:extLst>
            <c:ext xmlns:c16="http://schemas.microsoft.com/office/drawing/2014/chart" uri="{C3380CC4-5D6E-409C-BE32-E72D297353CC}">
              <c16:uniqueId val="{00000001-8590-4AB8-B7F6-84792156B7F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E9-4636-9E74-69B278EE9F4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0.83</c:v>
                </c:pt>
                <c:pt idx="3">
                  <c:v>1.06</c:v>
                </c:pt>
                <c:pt idx="4">
                  <c:v>2.02</c:v>
                </c:pt>
              </c:numCache>
            </c:numRef>
          </c:val>
          <c:smooth val="0"/>
          <c:extLst>
            <c:ext xmlns:c16="http://schemas.microsoft.com/office/drawing/2014/chart" uri="{C3380CC4-5D6E-409C-BE32-E72D297353CC}">
              <c16:uniqueId val="{00000001-36E9-4636-9E74-69B278EE9F4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F5-49EC-8D09-D7D3D95E88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1.35</c:v>
                </c:pt>
                <c:pt idx="3">
                  <c:v>3.68</c:v>
                </c:pt>
                <c:pt idx="4">
                  <c:v>5.3</c:v>
                </c:pt>
              </c:numCache>
            </c:numRef>
          </c:val>
          <c:smooth val="0"/>
          <c:extLst>
            <c:ext xmlns:c16="http://schemas.microsoft.com/office/drawing/2014/chart" uri="{C3380CC4-5D6E-409C-BE32-E72D297353CC}">
              <c16:uniqueId val="{00000001-26F5-49EC-8D09-D7D3D95E88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53.37</c:v>
                </c:pt>
                <c:pt idx="1">
                  <c:v>48.24</c:v>
                </c:pt>
                <c:pt idx="2">
                  <c:v>58.27</c:v>
                </c:pt>
                <c:pt idx="3">
                  <c:v>74.7</c:v>
                </c:pt>
                <c:pt idx="4">
                  <c:v>90.84</c:v>
                </c:pt>
              </c:numCache>
            </c:numRef>
          </c:val>
          <c:extLst>
            <c:ext xmlns:c16="http://schemas.microsoft.com/office/drawing/2014/chart" uri="{C3380CC4-5D6E-409C-BE32-E72D297353CC}">
              <c16:uniqueId val="{00000000-175E-4F92-AE1A-8651704583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71.540000000000006</c:v>
                </c:pt>
                <c:pt idx="3">
                  <c:v>67.86</c:v>
                </c:pt>
                <c:pt idx="4">
                  <c:v>72.92</c:v>
                </c:pt>
              </c:numCache>
            </c:numRef>
          </c:val>
          <c:smooth val="0"/>
          <c:extLst>
            <c:ext xmlns:c16="http://schemas.microsoft.com/office/drawing/2014/chart" uri="{C3380CC4-5D6E-409C-BE32-E72D297353CC}">
              <c16:uniqueId val="{00000001-175E-4F92-AE1A-8651704583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510.05</c:v>
                </c:pt>
                <c:pt idx="1">
                  <c:v>485.4</c:v>
                </c:pt>
                <c:pt idx="2">
                  <c:v>474.45</c:v>
                </c:pt>
                <c:pt idx="3">
                  <c:v>451.9</c:v>
                </c:pt>
                <c:pt idx="4">
                  <c:v>433.36</c:v>
                </c:pt>
              </c:numCache>
            </c:numRef>
          </c:val>
          <c:extLst>
            <c:ext xmlns:c16="http://schemas.microsoft.com/office/drawing/2014/chart" uri="{C3380CC4-5D6E-409C-BE32-E72D297353CC}">
              <c16:uniqueId val="{00000000-0852-4ECC-B43C-024355F4F01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653.69000000000005</c:v>
                </c:pt>
                <c:pt idx="3">
                  <c:v>709.4</c:v>
                </c:pt>
                <c:pt idx="4">
                  <c:v>734.47</c:v>
                </c:pt>
              </c:numCache>
            </c:numRef>
          </c:val>
          <c:smooth val="0"/>
          <c:extLst>
            <c:ext xmlns:c16="http://schemas.microsoft.com/office/drawing/2014/chart" uri="{C3380CC4-5D6E-409C-BE32-E72D297353CC}">
              <c16:uniqueId val="{00000001-0852-4ECC-B43C-024355F4F01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94.31</c:v>
                </c:pt>
                <c:pt idx="1">
                  <c:v>86.56</c:v>
                </c:pt>
                <c:pt idx="2">
                  <c:v>79.760000000000005</c:v>
                </c:pt>
                <c:pt idx="3">
                  <c:v>98.91</c:v>
                </c:pt>
                <c:pt idx="4">
                  <c:v>99.48</c:v>
                </c:pt>
              </c:numCache>
            </c:numRef>
          </c:val>
          <c:extLst>
            <c:ext xmlns:c16="http://schemas.microsoft.com/office/drawing/2014/chart" uri="{C3380CC4-5D6E-409C-BE32-E72D297353CC}">
              <c16:uniqueId val="{00000000-4581-49A6-9351-47DE7C1DBC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88.05</c:v>
                </c:pt>
                <c:pt idx="3">
                  <c:v>91.14</c:v>
                </c:pt>
                <c:pt idx="4">
                  <c:v>90.69</c:v>
                </c:pt>
              </c:numCache>
            </c:numRef>
          </c:val>
          <c:smooth val="0"/>
          <c:extLst>
            <c:ext xmlns:c16="http://schemas.microsoft.com/office/drawing/2014/chart" uri="{C3380CC4-5D6E-409C-BE32-E72D297353CC}">
              <c16:uniqueId val="{00000001-4581-49A6-9351-47DE7C1DBC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155.44999999999999</c:v>
                </c:pt>
                <c:pt idx="1">
                  <c:v>174.34</c:v>
                </c:pt>
                <c:pt idx="2">
                  <c:v>189.8</c:v>
                </c:pt>
                <c:pt idx="3">
                  <c:v>152.57</c:v>
                </c:pt>
                <c:pt idx="4">
                  <c:v>151.96</c:v>
                </c:pt>
              </c:numCache>
            </c:numRef>
          </c:val>
          <c:extLst>
            <c:ext xmlns:c16="http://schemas.microsoft.com/office/drawing/2014/chart" uri="{C3380CC4-5D6E-409C-BE32-E72D297353CC}">
              <c16:uniqueId val="{00000000-D563-4197-9AD6-00DA8C92F9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141.15</c:v>
                </c:pt>
                <c:pt idx="3">
                  <c:v>136.86000000000001</c:v>
                </c:pt>
                <c:pt idx="4">
                  <c:v>138.52000000000001</c:v>
                </c:pt>
              </c:numCache>
            </c:numRef>
          </c:val>
          <c:smooth val="0"/>
          <c:extLst>
            <c:ext xmlns:c16="http://schemas.microsoft.com/office/drawing/2014/chart" uri="{C3380CC4-5D6E-409C-BE32-E72D297353CC}">
              <c16:uniqueId val="{00000001-D563-4197-9AD6-00DA8C92F9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滝沢市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55642</v>
      </c>
      <c r="AM8" s="37"/>
      <c r="AN8" s="37"/>
      <c r="AO8" s="37"/>
      <c r="AP8" s="37"/>
      <c r="AQ8" s="37"/>
      <c r="AR8" s="37"/>
      <c r="AS8" s="37"/>
      <c r="AT8" s="38">
        <f>データ!T6</f>
        <v>182.46</v>
      </c>
      <c r="AU8" s="38"/>
      <c r="AV8" s="38"/>
      <c r="AW8" s="38"/>
      <c r="AX8" s="38"/>
      <c r="AY8" s="38"/>
      <c r="AZ8" s="38"/>
      <c r="BA8" s="38"/>
      <c r="BB8" s="38">
        <f>データ!U6</f>
        <v>304.95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69.95</v>
      </c>
      <c r="J10" s="38"/>
      <c r="K10" s="38"/>
      <c r="L10" s="38"/>
      <c r="M10" s="38"/>
      <c r="N10" s="38"/>
      <c r="O10" s="38"/>
      <c r="P10" s="38">
        <f>データ!P6</f>
        <v>72.010000000000005</v>
      </c>
      <c r="Q10" s="38"/>
      <c r="R10" s="38"/>
      <c r="S10" s="38"/>
      <c r="T10" s="38"/>
      <c r="U10" s="38"/>
      <c r="V10" s="38"/>
      <c r="W10" s="38">
        <f>データ!Q6</f>
        <v>77.22</v>
      </c>
      <c r="X10" s="38"/>
      <c r="Y10" s="38"/>
      <c r="Z10" s="38"/>
      <c r="AA10" s="38"/>
      <c r="AB10" s="38"/>
      <c r="AC10" s="38"/>
      <c r="AD10" s="37">
        <f>データ!R6</f>
        <v>3002</v>
      </c>
      <c r="AE10" s="37"/>
      <c r="AF10" s="37"/>
      <c r="AG10" s="37"/>
      <c r="AH10" s="37"/>
      <c r="AI10" s="37"/>
      <c r="AJ10" s="37"/>
      <c r="AK10" s="2"/>
      <c r="AL10" s="37">
        <f>データ!V6</f>
        <v>39892</v>
      </c>
      <c r="AM10" s="37"/>
      <c r="AN10" s="37"/>
      <c r="AO10" s="37"/>
      <c r="AP10" s="37"/>
      <c r="AQ10" s="37"/>
      <c r="AR10" s="37"/>
      <c r="AS10" s="37"/>
      <c r="AT10" s="38">
        <f>データ!W6</f>
        <v>7.76</v>
      </c>
      <c r="AU10" s="38"/>
      <c r="AV10" s="38"/>
      <c r="AW10" s="38"/>
      <c r="AX10" s="38"/>
      <c r="AY10" s="38"/>
      <c r="AZ10" s="38"/>
      <c r="BA10" s="38"/>
      <c r="BB10" s="38">
        <f>データ!X6</f>
        <v>5140.72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KoZVhHoWhwqph6JpmOfYe/SFUU/aTe7XH1bLd/ZYeNg9nm0IZonf99oyAOy892tJwgFje/PMz3JI2pwRImWmw==" saltValue="6Arvqlv9bAck2Oq1XY4pz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32166</v>
      </c>
      <c r="D6" s="19">
        <f t="shared" si="3"/>
        <v>46</v>
      </c>
      <c r="E6" s="19">
        <f t="shared" si="3"/>
        <v>17</v>
      </c>
      <c r="F6" s="19">
        <f t="shared" si="3"/>
        <v>1</v>
      </c>
      <c r="G6" s="19">
        <f t="shared" si="3"/>
        <v>0</v>
      </c>
      <c r="H6" s="19" t="str">
        <f t="shared" si="3"/>
        <v>岩手県　滝沢市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69.95</v>
      </c>
      <c r="P6" s="20">
        <f t="shared" si="3"/>
        <v>72.010000000000005</v>
      </c>
      <c r="Q6" s="20">
        <f t="shared" si="3"/>
        <v>77.22</v>
      </c>
      <c r="R6" s="20">
        <f t="shared" si="3"/>
        <v>3002</v>
      </c>
      <c r="S6" s="20">
        <f t="shared" si="3"/>
        <v>55642</v>
      </c>
      <c r="T6" s="20">
        <f t="shared" si="3"/>
        <v>182.46</v>
      </c>
      <c r="U6" s="20">
        <f t="shared" si="3"/>
        <v>304.95</v>
      </c>
      <c r="V6" s="20">
        <f t="shared" si="3"/>
        <v>39892</v>
      </c>
      <c r="W6" s="20">
        <f t="shared" si="3"/>
        <v>7.76</v>
      </c>
      <c r="X6" s="20">
        <f t="shared" si="3"/>
        <v>5140.72</v>
      </c>
      <c r="Y6" s="21">
        <f>IF(Y7="",NA(),Y7)</f>
        <v>117.97</v>
      </c>
      <c r="Z6" s="21">
        <f t="shared" ref="Z6:AH6" si="4">IF(Z7="",NA(),Z7)</f>
        <v>112.42</v>
      </c>
      <c r="AA6" s="21">
        <f t="shared" si="4"/>
        <v>116.91</v>
      </c>
      <c r="AB6" s="21">
        <f t="shared" si="4"/>
        <v>113.3</v>
      </c>
      <c r="AC6" s="21">
        <f t="shared" si="4"/>
        <v>112.55</v>
      </c>
      <c r="AD6" s="21">
        <f t="shared" si="4"/>
        <v>108.03</v>
      </c>
      <c r="AE6" s="21">
        <f t="shared" si="4"/>
        <v>106.9</v>
      </c>
      <c r="AF6" s="21">
        <f t="shared" si="4"/>
        <v>106.32</v>
      </c>
      <c r="AG6" s="21">
        <f t="shared" si="4"/>
        <v>106.67</v>
      </c>
      <c r="AH6" s="21">
        <f t="shared" si="4"/>
        <v>106.9</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1.35</v>
      </c>
      <c r="AR6" s="21">
        <f t="shared" si="5"/>
        <v>3.68</v>
      </c>
      <c r="AS6" s="21">
        <f t="shared" si="5"/>
        <v>5.3</v>
      </c>
      <c r="AT6" s="20" t="str">
        <f>IF(AT7="","",IF(AT7="-","【-】","【"&amp;SUBSTITUTE(TEXT(AT7,"#,##0.00"),"-","△")&amp;"】"))</f>
        <v>【3.09】</v>
      </c>
      <c r="AU6" s="21">
        <f>IF(AU7="",NA(),AU7)</f>
        <v>53.37</v>
      </c>
      <c r="AV6" s="21">
        <f t="shared" ref="AV6:BD6" si="6">IF(AV7="",NA(),AV7)</f>
        <v>48.24</v>
      </c>
      <c r="AW6" s="21">
        <f t="shared" si="6"/>
        <v>58.27</v>
      </c>
      <c r="AX6" s="21">
        <f t="shared" si="6"/>
        <v>74.7</v>
      </c>
      <c r="AY6" s="21">
        <f t="shared" si="6"/>
        <v>90.84</v>
      </c>
      <c r="AZ6" s="21">
        <f t="shared" si="6"/>
        <v>78.45</v>
      </c>
      <c r="BA6" s="21">
        <f t="shared" si="6"/>
        <v>76.31</v>
      </c>
      <c r="BB6" s="21">
        <f t="shared" si="6"/>
        <v>71.540000000000006</v>
      </c>
      <c r="BC6" s="21">
        <f t="shared" si="6"/>
        <v>67.86</v>
      </c>
      <c r="BD6" s="21">
        <f t="shared" si="6"/>
        <v>72.92</v>
      </c>
      <c r="BE6" s="20" t="str">
        <f>IF(BE7="","",IF(BE7="-","【-】","【"&amp;SUBSTITUTE(TEXT(BE7,"#,##0.00"),"-","△")&amp;"】"))</f>
        <v>【71.39】</v>
      </c>
      <c r="BF6" s="21">
        <f>IF(BF7="",NA(),BF7)</f>
        <v>510.05</v>
      </c>
      <c r="BG6" s="21">
        <f t="shared" ref="BG6:BO6" si="7">IF(BG7="",NA(),BG7)</f>
        <v>485.4</v>
      </c>
      <c r="BH6" s="21">
        <f t="shared" si="7"/>
        <v>474.45</v>
      </c>
      <c r="BI6" s="21">
        <f t="shared" si="7"/>
        <v>451.9</v>
      </c>
      <c r="BJ6" s="21">
        <f t="shared" si="7"/>
        <v>433.36</v>
      </c>
      <c r="BK6" s="21">
        <f t="shared" si="7"/>
        <v>799.41</v>
      </c>
      <c r="BL6" s="21">
        <f t="shared" si="7"/>
        <v>820.36</v>
      </c>
      <c r="BM6" s="21">
        <f t="shared" si="7"/>
        <v>653.69000000000005</v>
      </c>
      <c r="BN6" s="21">
        <f t="shared" si="7"/>
        <v>709.4</v>
      </c>
      <c r="BO6" s="21">
        <f t="shared" si="7"/>
        <v>734.47</v>
      </c>
      <c r="BP6" s="20" t="str">
        <f>IF(BP7="","",IF(BP7="-","【-】","【"&amp;SUBSTITUTE(TEXT(BP7,"#,##0.00"),"-","△")&amp;"】"))</f>
        <v>【669.11】</v>
      </c>
      <c r="BQ6" s="21">
        <f>IF(BQ7="",NA(),BQ7)</f>
        <v>94.31</v>
      </c>
      <c r="BR6" s="21">
        <f t="shared" ref="BR6:BZ6" si="8">IF(BR7="",NA(),BR7)</f>
        <v>86.56</v>
      </c>
      <c r="BS6" s="21">
        <f t="shared" si="8"/>
        <v>79.760000000000005</v>
      </c>
      <c r="BT6" s="21">
        <f t="shared" si="8"/>
        <v>98.91</v>
      </c>
      <c r="BU6" s="21">
        <f t="shared" si="8"/>
        <v>99.48</v>
      </c>
      <c r="BV6" s="21">
        <f t="shared" si="8"/>
        <v>96.54</v>
      </c>
      <c r="BW6" s="21">
        <f t="shared" si="8"/>
        <v>95.4</v>
      </c>
      <c r="BX6" s="21">
        <f t="shared" si="8"/>
        <v>88.05</v>
      </c>
      <c r="BY6" s="21">
        <f t="shared" si="8"/>
        <v>91.14</v>
      </c>
      <c r="BZ6" s="21">
        <f t="shared" si="8"/>
        <v>90.69</v>
      </c>
      <c r="CA6" s="20" t="str">
        <f>IF(CA7="","",IF(CA7="-","【-】","【"&amp;SUBSTITUTE(TEXT(CA7,"#,##0.00"),"-","△")&amp;"】"))</f>
        <v>【99.73】</v>
      </c>
      <c r="CB6" s="21">
        <f>IF(CB7="",NA(),CB7)</f>
        <v>155.44999999999999</v>
      </c>
      <c r="CC6" s="21">
        <f t="shared" ref="CC6:CK6" si="9">IF(CC7="",NA(),CC7)</f>
        <v>174.34</v>
      </c>
      <c r="CD6" s="21">
        <f t="shared" si="9"/>
        <v>189.8</v>
      </c>
      <c r="CE6" s="21">
        <f t="shared" si="9"/>
        <v>152.57</v>
      </c>
      <c r="CF6" s="21">
        <f t="shared" si="9"/>
        <v>151.96</v>
      </c>
      <c r="CG6" s="21">
        <f t="shared" si="9"/>
        <v>162.81</v>
      </c>
      <c r="CH6" s="21">
        <f t="shared" si="9"/>
        <v>163.19999999999999</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64.959999999999994</v>
      </c>
      <c r="CS6" s="21">
        <f t="shared" si="10"/>
        <v>65.040000000000006</v>
      </c>
      <c r="CT6" s="21">
        <f t="shared" si="10"/>
        <v>57.04</v>
      </c>
      <c r="CU6" s="21">
        <f t="shared" si="10"/>
        <v>60.78</v>
      </c>
      <c r="CV6" s="21">
        <f t="shared" si="10"/>
        <v>59.96</v>
      </c>
      <c r="CW6" s="20" t="str">
        <f>IF(CW7="","",IF(CW7="-","【-】","【"&amp;SUBSTITUTE(TEXT(CW7,"#,##0.00"),"-","△")&amp;"】"))</f>
        <v>【59.99】</v>
      </c>
      <c r="CX6" s="21">
        <f>IF(CX7="",NA(),CX7)</f>
        <v>95.5</v>
      </c>
      <c r="CY6" s="21">
        <f t="shared" ref="CY6:DG6" si="11">IF(CY7="",NA(),CY7)</f>
        <v>95.28</v>
      </c>
      <c r="CZ6" s="21">
        <f t="shared" si="11"/>
        <v>95.02</v>
      </c>
      <c r="DA6" s="21">
        <f t="shared" si="11"/>
        <v>95.45</v>
      </c>
      <c r="DB6" s="21">
        <f t="shared" si="11"/>
        <v>97.09</v>
      </c>
      <c r="DC6" s="21">
        <f t="shared" si="11"/>
        <v>92.3</v>
      </c>
      <c r="DD6" s="21">
        <f t="shared" si="11"/>
        <v>92.55</v>
      </c>
      <c r="DE6" s="21">
        <f t="shared" si="11"/>
        <v>93.73</v>
      </c>
      <c r="DF6" s="21">
        <f t="shared" si="11"/>
        <v>94.17</v>
      </c>
      <c r="DG6" s="21">
        <f t="shared" si="11"/>
        <v>94.27</v>
      </c>
      <c r="DH6" s="20" t="str">
        <f>IF(DH7="","",IF(DH7="-","【-】","【"&amp;SUBSTITUTE(TEXT(DH7,"#,##0.00"),"-","△")&amp;"】"))</f>
        <v>【95.72】</v>
      </c>
      <c r="DI6" s="21">
        <f>IF(DI7="",NA(),DI7)</f>
        <v>8.76</v>
      </c>
      <c r="DJ6" s="21">
        <f t="shared" ref="DJ6:DR6" si="12">IF(DJ7="",NA(),DJ7)</f>
        <v>11.49</v>
      </c>
      <c r="DK6" s="21">
        <f t="shared" si="12"/>
        <v>14.02</v>
      </c>
      <c r="DL6" s="21">
        <f t="shared" si="12"/>
        <v>16.57</v>
      </c>
      <c r="DM6" s="21">
        <f t="shared" si="12"/>
        <v>19.2</v>
      </c>
      <c r="DN6" s="21">
        <f t="shared" si="12"/>
        <v>25.61</v>
      </c>
      <c r="DO6" s="21">
        <f t="shared" si="12"/>
        <v>26.13</v>
      </c>
      <c r="DP6" s="21">
        <f t="shared" si="12"/>
        <v>21.22</v>
      </c>
      <c r="DQ6" s="21">
        <f t="shared" si="12"/>
        <v>23.25</v>
      </c>
      <c r="DR6" s="21">
        <f t="shared" si="12"/>
        <v>25.2</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0.83</v>
      </c>
      <c r="EB6" s="21">
        <f t="shared" si="13"/>
        <v>1.06</v>
      </c>
      <c r="EC6" s="21">
        <f t="shared" si="13"/>
        <v>2.02</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0.12</v>
      </c>
      <c r="EM6" s="21">
        <f t="shared" si="14"/>
        <v>0.08</v>
      </c>
      <c r="EN6" s="21">
        <f t="shared" si="14"/>
        <v>0.24</v>
      </c>
      <c r="EO6" s="20" t="str">
        <f>IF(EO7="","",IF(EO7="-","【-】","【"&amp;SUBSTITUTE(TEXT(EO7,"#,##0.00"),"-","△")&amp;"】"))</f>
        <v>【0.24】</v>
      </c>
    </row>
    <row r="7" spans="1:148" s="22" customFormat="1" x14ac:dyDescent="0.15">
      <c r="A7" s="14"/>
      <c r="B7" s="23">
        <v>2021</v>
      </c>
      <c r="C7" s="23">
        <v>32166</v>
      </c>
      <c r="D7" s="23">
        <v>46</v>
      </c>
      <c r="E7" s="23">
        <v>17</v>
      </c>
      <c r="F7" s="23">
        <v>1</v>
      </c>
      <c r="G7" s="23">
        <v>0</v>
      </c>
      <c r="H7" s="23" t="s">
        <v>96</v>
      </c>
      <c r="I7" s="23" t="s">
        <v>97</v>
      </c>
      <c r="J7" s="23" t="s">
        <v>98</v>
      </c>
      <c r="K7" s="23" t="s">
        <v>99</v>
      </c>
      <c r="L7" s="23" t="s">
        <v>100</v>
      </c>
      <c r="M7" s="23" t="s">
        <v>101</v>
      </c>
      <c r="N7" s="24" t="s">
        <v>102</v>
      </c>
      <c r="O7" s="24">
        <v>69.95</v>
      </c>
      <c r="P7" s="24">
        <v>72.010000000000005</v>
      </c>
      <c r="Q7" s="24">
        <v>77.22</v>
      </c>
      <c r="R7" s="24">
        <v>3002</v>
      </c>
      <c r="S7" s="24">
        <v>55642</v>
      </c>
      <c r="T7" s="24">
        <v>182.46</v>
      </c>
      <c r="U7" s="24">
        <v>304.95</v>
      </c>
      <c r="V7" s="24">
        <v>39892</v>
      </c>
      <c r="W7" s="24">
        <v>7.76</v>
      </c>
      <c r="X7" s="24">
        <v>5140.72</v>
      </c>
      <c r="Y7" s="24">
        <v>117.97</v>
      </c>
      <c r="Z7" s="24">
        <v>112.42</v>
      </c>
      <c r="AA7" s="24">
        <v>116.91</v>
      </c>
      <c r="AB7" s="24">
        <v>113.3</v>
      </c>
      <c r="AC7" s="24">
        <v>112.55</v>
      </c>
      <c r="AD7" s="24">
        <v>108.03</v>
      </c>
      <c r="AE7" s="24">
        <v>106.9</v>
      </c>
      <c r="AF7" s="24">
        <v>106.32</v>
      </c>
      <c r="AG7" s="24">
        <v>106.67</v>
      </c>
      <c r="AH7" s="24">
        <v>106.9</v>
      </c>
      <c r="AI7" s="24">
        <v>107.02</v>
      </c>
      <c r="AJ7" s="24">
        <v>0</v>
      </c>
      <c r="AK7" s="24">
        <v>0</v>
      </c>
      <c r="AL7" s="24">
        <v>0</v>
      </c>
      <c r="AM7" s="24">
        <v>0</v>
      </c>
      <c r="AN7" s="24">
        <v>0</v>
      </c>
      <c r="AO7" s="24">
        <v>13.55</v>
      </c>
      <c r="AP7" s="24">
        <v>9.06</v>
      </c>
      <c r="AQ7" s="24">
        <v>1.35</v>
      </c>
      <c r="AR7" s="24">
        <v>3.68</v>
      </c>
      <c r="AS7" s="24">
        <v>5.3</v>
      </c>
      <c r="AT7" s="24">
        <v>3.09</v>
      </c>
      <c r="AU7" s="24">
        <v>53.37</v>
      </c>
      <c r="AV7" s="24">
        <v>48.24</v>
      </c>
      <c r="AW7" s="24">
        <v>58.27</v>
      </c>
      <c r="AX7" s="24">
        <v>74.7</v>
      </c>
      <c r="AY7" s="24">
        <v>90.84</v>
      </c>
      <c r="AZ7" s="24">
        <v>78.45</v>
      </c>
      <c r="BA7" s="24">
        <v>76.31</v>
      </c>
      <c r="BB7" s="24">
        <v>71.540000000000006</v>
      </c>
      <c r="BC7" s="24">
        <v>67.86</v>
      </c>
      <c r="BD7" s="24">
        <v>72.92</v>
      </c>
      <c r="BE7" s="24">
        <v>71.39</v>
      </c>
      <c r="BF7" s="24">
        <v>510.05</v>
      </c>
      <c r="BG7" s="24">
        <v>485.4</v>
      </c>
      <c r="BH7" s="24">
        <v>474.45</v>
      </c>
      <c r="BI7" s="24">
        <v>451.9</v>
      </c>
      <c r="BJ7" s="24">
        <v>433.36</v>
      </c>
      <c r="BK7" s="24">
        <v>799.41</v>
      </c>
      <c r="BL7" s="24">
        <v>820.36</v>
      </c>
      <c r="BM7" s="24">
        <v>653.69000000000005</v>
      </c>
      <c r="BN7" s="24">
        <v>709.4</v>
      </c>
      <c r="BO7" s="24">
        <v>734.47</v>
      </c>
      <c r="BP7" s="24">
        <v>669.11</v>
      </c>
      <c r="BQ7" s="24">
        <v>94.31</v>
      </c>
      <c r="BR7" s="24">
        <v>86.56</v>
      </c>
      <c r="BS7" s="24">
        <v>79.760000000000005</v>
      </c>
      <c r="BT7" s="24">
        <v>98.91</v>
      </c>
      <c r="BU7" s="24">
        <v>99.48</v>
      </c>
      <c r="BV7" s="24">
        <v>96.54</v>
      </c>
      <c r="BW7" s="24">
        <v>95.4</v>
      </c>
      <c r="BX7" s="24">
        <v>88.05</v>
      </c>
      <c r="BY7" s="24">
        <v>91.14</v>
      </c>
      <c r="BZ7" s="24">
        <v>90.69</v>
      </c>
      <c r="CA7" s="24">
        <v>99.73</v>
      </c>
      <c r="CB7" s="24">
        <v>155.44999999999999</v>
      </c>
      <c r="CC7" s="24">
        <v>174.34</v>
      </c>
      <c r="CD7" s="24">
        <v>189.8</v>
      </c>
      <c r="CE7" s="24">
        <v>152.57</v>
      </c>
      <c r="CF7" s="24">
        <v>151.96</v>
      </c>
      <c r="CG7" s="24">
        <v>162.81</v>
      </c>
      <c r="CH7" s="24">
        <v>163.19999999999999</v>
      </c>
      <c r="CI7" s="24">
        <v>141.15</v>
      </c>
      <c r="CJ7" s="24">
        <v>136.86000000000001</v>
      </c>
      <c r="CK7" s="24">
        <v>138.52000000000001</v>
      </c>
      <c r="CL7" s="24">
        <v>134.97999999999999</v>
      </c>
      <c r="CM7" s="24" t="s">
        <v>102</v>
      </c>
      <c r="CN7" s="24" t="s">
        <v>102</v>
      </c>
      <c r="CO7" s="24" t="s">
        <v>102</v>
      </c>
      <c r="CP7" s="24" t="s">
        <v>102</v>
      </c>
      <c r="CQ7" s="24" t="s">
        <v>102</v>
      </c>
      <c r="CR7" s="24">
        <v>64.959999999999994</v>
      </c>
      <c r="CS7" s="24">
        <v>65.040000000000006</v>
      </c>
      <c r="CT7" s="24">
        <v>57.04</v>
      </c>
      <c r="CU7" s="24">
        <v>60.78</v>
      </c>
      <c r="CV7" s="24">
        <v>59.96</v>
      </c>
      <c r="CW7" s="24">
        <v>59.99</v>
      </c>
      <c r="CX7" s="24">
        <v>95.5</v>
      </c>
      <c r="CY7" s="24">
        <v>95.28</v>
      </c>
      <c r="CZ7" s="24">
        <v>95.02</v>
      </c>
      <c r="DA7" s="24">
        <v>95.45</v>
      </c>
      <c r="DB7" s="24">
        <v>97.09</v>
      </c>
      <c r="DC7" s="24">
        <v>92.3</v>
      </c>
      <c r="DD7" s="24">
        <v>92.55</v>
      </c>
      <c r="DE7" s="24">
        <v>93.73</v>
      </c>
      <c r="DF7" s="24">
        <v>94.17</v>
      </c>
      <c r="DG7" s="24">
        <v>94.27</v>
      </c>
      <c r="DH7" s="24">
        <v>95.72</v>
      </c>
      <c r="DI7" s="24">
        <v>8.76</v>
      </c>
      <c r="DJ7" s="24">
        <v>11.49</v>
      </c>
      <c r="DK7" s="24">
        <v>14.02</v>
      </c>
      <c r="DL7" s="24">
        <v>16.57</v>
      </c>
      <c r="DM7" s="24">
        <v>19.2</v>
      </c>
      <c r="DN7" s="24">
        <v>25.61</v>
      </c>
      <c r="DO7" s="24">
        <v>26.13</v>
      </c>
      <c r="DP7" s="24">
        <v>21.22</v>
      </c>
      <c r="DQ7" s="24">
        <v>23.25</v>
      </c>
      <c r="DR7" s="24">
        <v>25.2</v>
      </c>
      <c r="DS7" s="24">
        <v>38.17</v>
      </c>
      <c r="DT7" s="24">
        <v>0</v>
      </c>
      <c r="DU7" s="24">
        <v>0</v>
      </c>
      <c r="DV7" s="24">
        <v>0</v>
      </c>
      <c r="DW7" s="24">
        <v>0</v>
      </c>
      <c r="DX7" s="24">
        <v>0</v>
      </c>
      <c r="DY7" s="24">
        <v>1.07</v>
      </c>
      <c r="DZ7" s="24">
        <v>1.03</v>
      </c>
      <c r="EA7" s="24">
        <v>0.83</v>
      </c>
      <c r="EB7" s="24">
        <v>1.06</v>
      </c>
      <c r="EC7" s="24">
        <v>2.02</v>
      </c>
      <c r="ED7" s="24">
        <v>6.54</v>
      </c>
      <c r="EE7" s="24">
        <v>0</v>
      </c>
      <c r="EF7" s="24">
        <v>0</v>
      </c>
      <c r="EG7" s="24">
        <v>0</v>
      </c>
      <c r="EH7" s="24">
        <v>0</v>
      </c>
      <c r="EI7" s="24">
        <v>0</v>
      </c>
      <c r="EJ7" s="24">
        <v>0.13</v>
      </c>
      <c r="EK7" s="24">
        <v>0.1</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ね 根澤　亮太</cp:lastModifiedBy>
  <cp:lastPrinted>2023-01-25T07:19:44Z</cp:lastPrinted>
  <dcterms:created xsi:type="dcterms:W3CDTF">2023-01-12T23:26:27Z</dcterms:created>
  <dcterms:modified xsi:type="dcterms:W3CDTF">2023-01-25T07:20:05Z</dcterms:modified>
  <cp:category/>
</cp:coreProperties>
</file>