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5\八幡平市共有\01_企画財政課\05_財政係\4-2-1_財政調査\08 01 地方公営企業\経営比較分析表\20230111 〆0126公営企業に係る経営比較分析表（令和３年度決算）の分析等について\各課より\"/>
    </mc:Choice>
  </mc:AlternateContent>
  <workbookProtection workbookAlgorithmName="SHA-512" workbookHashValue="MhIjKH/3gXzbzkOhQtk/dXU1ezsd6LJhAdzriOQa5fZx6QwRoqjthPkhniJAb4RnKQn/HlczW9loT+yYXu6wjQ==" workbookSaltValue="3FyCeVO4gQPB3q7xZlbA1g=="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W10" i="4"/>
  <c r="P10" i="4"/>
  <c r="I10" i="4"/>
  <c r="B10" i="4"/>
  <c r="BB8" i="4"/>
  <c r="AT8" i="4"/>
  <c r="AL8" i="4"/>
  <c r="AD8" i="4"/>
  <c r="P8" i="4"/>
  <c r="I8" i="4"/>
  <c r="B8" i="4"/>
</calcChain>
</file>

<file path=xl/sharedStrings.xml><?xml version="1.0" encoding="utf-8"?>
<sst xmlns="http://schemas.openxmlformats.org/spreadsheetml/2006/main" count="307" uniqueCount="116">
  <si>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</si>
  <si>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</si>
  <si>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</si>
  <si>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</si>
  <si>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</si>
  <si>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</si>
  <si>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</si>
  <si>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</si>
  <si>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</si>
  <si>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</si>
  <si>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</si>
  <si>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</si>
  <si>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</si>
  <si>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</si>
  <si>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</si>
  <si>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</si>
  <si>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</si>
  <si>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</si>
  <si>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</si>
  <si>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</si>
  <si>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</si>
  <si>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</si>
  <si>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</si>
  <si>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</si>
  <si>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</si>
  <si>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</si>
  <si>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</si>
  <si>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</si>
  <si>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</si>
  <si>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</si>
  <si>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</si>
  <si>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</si>
  <si>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</si>
  <si>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</si>
  <si>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</si>
  <si>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</si>
  <si>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</si>
  <si>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</si>
  <si>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</si>
  <si>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</si>
  <si>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</si>
  <si>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</si>
  <si>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</si>
  <si>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</si>
  <si>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</si>
  <si>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</si>
  <si>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</si>
  <si>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</si>
  <si>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</si>
  <si>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</si>
  <si>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</si>
  <si>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</si>
  <si>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</si>
  <si>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</si>
  <si>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</si>
  <si>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</si>
  <si>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</si>
  <si>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</si>
  <si>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</si>
  <si>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</si>
  <si>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</si>
  <si>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</si>
  <si>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</si>
  <si>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</si>
  <si>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</si>
  <si>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</si>
  <si>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</si>
  <si>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</si>
  <si>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</si>
  <si>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</si>
  <si>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</si>
  <si>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</si>
  <si>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</si>
  <si>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</si>
  <si>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</si>
  <si>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</si>
  <si>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</si>
  <si>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</si>
  <si>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</si>
  <si>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</si>
  <si>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</si>
  <si>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</si>
  <si>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</si>
  <si>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</si>
  <si>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</si>
  <si>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</si>
  <si>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</si>
  <si>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</si>
  <si>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</si>
  <si>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</si>
  <si>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</si>
  <si>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</si>
  <si>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</si>
  <si>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</si>
  <si>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</si>
  <si>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</si>
  <si>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八幡平市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</si>
  <si>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</si>
  <si>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</si>
  <si>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</si>
  <si>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</si>
  <si>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</si>
  <si>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</si>
  <si>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</si>
  <si>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</si>
  <si>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</si>
  <si>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</si>
  <si>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</si>
  <si>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</si>
  <si>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</si>
  <si>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</si>
  <si>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</si>
  <si>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</si>
  <si>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２年度の地方公営企業法適用に伴い、①有形固定資産減価償却率及び②管渠老朽化率が示された。①は法適用２年目であるため少ない率となっているが、１で示したとおり、供用開始から法定耐用年数の半分を経過した戸別浄化槽もある。
　近年では、老朽化に伴う修繕費が発生しており、今後においても修繕費の増加が見込まれる。
　今後においては、施設の状況を勘案しながら、効果的な更新による更新費用の平準化を検討する。</t>
    <rPh sb="195" eb="197">
      <t>ケントウ</t>
    </rPh>
    <phoneticPr fontId="4"/>
  </si>
  <si>
    <t>　本事業は現在も整備を継続しており、④企業債残高対事業規模比率は、類似団体平均値よりも大幅に高い水準にある。計画的に企業債を借入れ整備を進めていることから、企業債残高は増加している。
　当面の間は、安定経営と事業推進のバランスが求められることから、管理手法等の見直し、適正な使用料及び一般会計繰入金のあり方に関する検討、加入促進を継続して実施する。
　現状を踏まえ、早期に財政シミュレーションを行い、適正水準による使用料収入の確保を検討するため、令和５年度に経営戦略（改訂版）を策定する予定である。</t>
    <rPh sb="54" eb="57">
      <t>ケイカクテキ</t>
    </rPh>
    <rPh sb="58" eb="60">
      <t>キギョウ</t>
    </rPh>
    <rPh sb="60" eb="61">
      <t>サイ</t>
    </rPh>
    <rPh sb="62" eb="64">
      <t>カリイ</t>
    </rPh>
    <rPh sb="65" eb="67">
      <t>セイビ</t>
    </rPh>
    <rPh sb="68" eb="69">
      <t>スス</t>
    </rPh>
    <rPh sb="84" eb="86">
      <t>ゾウカ</t>
    </rPh>
    <rPh sb="93" eb="95">
      <t>トウメン</t>
    </rPh>
    <phoneticPr fontId="4"/>
  </si>
  <si>
    <t>　令和２年度に地方公営企業法を適用し、経営指標に変化が生じて２年目が経過した。
　特定地域施地活排水事業は、市内全域において毎年戸別浄化槽の整備を進めている。事業着手から17年が経過し、法定耐用年数（28年）の半分を経過したものもある。
　令和３年度は、維持管理手法の見直し（薬品購入の一元化）の実施、市内全域における加入戸数の増加に伴い、⑤経費回収率が増加し、⑥汚水処理原価が減少したほか、⑦施設利用率が増加した。①経常収支比率は100％を超えているものの、⑤経費回収率は100％を下回っている。戸別浄化槽の普及に伴い使用料収入は増加し続けているものの、使用料収入のみでは費用を賄えず、一般会計繰入金に依存している経営状況となっている。
　また、今後も施設整備に伴う水洗化人口の増加は見込めるものの、一方では普及に伴う汚水処理費（薬品費、維持管理委託料）が増加しており、今後においては老朽化等に伴う修繕費の増加も見込まれる。
　安定した事業経営の実現に向けて、今後も経費の更なる抑制に努める。また、令和４年度には公共下水道事業区域の縮小に向けた見直しを行うこととしており、当該見直しに伴い令和５年度より本事業の区域が拡大する予定であることから、加入促進策についても併せて検討する。</t>
    <rPh sb="64" eb="66">
      <t>コベツ</t>
    </rPh>
    <rPh sb="66" eb="69">
      <t>ジョウカソウ</t>
    </rPh>
    <rPh sb="138" eb="142">
      <t>ヤクヒンコウニュウ</t>
    </rPh>
    <rPh sb="148" eb="150">
      <t>ジッシ</t>
    </rPh>
    <rPh sb="370" eb="372">
      <t>イジ</t>
    </rPh>
    <rPh sb="372" eb="374">
      <t>カンリ</t>
    </rPh>
    <rPh sb="404" eb="406">
      <t>ゾウカ</t>
    </rPh>
    <rPh sb="457" eb="459">
      <t>コウキョウ</t>
    </rPh>
    <rPh sb="459" eb="462">
      <t>ゲスイドウ</t>
    </rPh>
    <rPh sb="462" eb="464">
      <t>ジギョウ</t>
    </rPh>
    <rPh sb="464" eb="466">
      <t>クイキ</t>
    </rPh>
    <rPh sb="467" eb="469">
      <t>シュクショウ</t>
    </rPh>
    <rPh sb="470" eb="471">
      <t>ム</t>
    </rPh>
    <rPh sb="473" eb="475">
      <t>ミナオ</t>
    </rPh>
    <rPh sb="477" eb="478">
      <t>オコナ</t>
    </rPh>
    <rPh sb="487" eb="489">
      <t>トウガイ</t>
    </rPh>
    <rPh sb="489" eb="491">
      <t>ミナオ</t>
    </rPh>
    <rPh sb="493" eb="494">
      <t>トモナ</t>
    </rPh>
    <rPh sb="495" eb="497">
      <t>レイワ</t>
    </rPh>
    <rPh sb="498" eb="499">
      <t>ネン</t>
    </rPh>
    <rPh sb="499" eb="500">
      <t>ド</t>
    </rPh>
    <rPh sb="502" eb="503">
      <t>ホン</t>
    </rPh>
    <rPh sb="503" eb="505">
      <t>ジギョウ</t>
    </rPh>
    <rPh sb="506" eb="508">
      <t>クイキ</t>
    </rPh>
    <rPh sb="509" eb="511">
      <t>カクダイ</t>
    </rPh>
    <rPh sb="513" eb="515">
      <t>ヨテイ</t>
    </rPh>
    <rPh sb="523" eb="525">
      <t>カニュウ</t>
    </rPh>
    <rPh sb="525" eb="527">
      <t>ソクシン</t>
    </rPh>
    <rPh sb="527" eb="528">
      <t>サク</t>
    </rPh>
    <rPh sb="533" eb="534">
      <t>アワ</t>
    </rPh>
    <rPh sb="536" eb="53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</si>
</sst>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4" fillId="0" borderId="6"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Alignment="1">
      <alignment horizontal="left" vertical="center"/>
    </xf>
    <xf numFmtId="0" fontId="15" fillId="0" borderId="7" xfId="0" applyFont="1" applyBorder="1" applyAlignment="1">
      <alignment horizontal="left" vertical="center"/>
    </xf>
    <xf numFmtId="0" fontId="14" fillId="0" borderId="6"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7" xfId="0" applyFont="1" applyFill="1" applyBorder="1" applyAlignment="1" applyProtection="1">
      <alignment horizontal="left" vertical="top" wrapText="1"/>
      <protection locked="0"/>
    </xf>
    <xf numFmtId="0" fontId="14" fillId="0" borderId="8"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14" fillId="0"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F4-4A1C-8A0B-030648D6999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5F4-4A1C-8A0B-030648D6999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104.41</c:v>
                </c:pt>
                <c:pt idx="4">
                  <c:v>111.53</c:v>
                </c:pt>
              </c:numCache>
            </c:numRef>
          </c:val>
          <c:extLst>
            <c:ext xmlns:c16="http://schemas.microsoft.com/office/drawing/2014/chart" uri="{C3380CC4-5D6E-409C-BE32-E72D297353CC}">
              <c16:uniqueId val="{00000000-C437-49AD-B254-12DCC03E26B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58.19</c:v>
                </c:pt>
                <c:pt idx="4">
                  <c:v>56.52</c:v>
                </c:pt>
              </c:numCache>
            </c:numRef>
          </c:val>
          <c:smooth val="0"/>
          <c:extLst>
            <c:ext xmlns:c16="http://schemas.microsoft.com/office/drawing/2014/chart" uri="{C3380CC4-5D6E-409C-BE32-E72D297353CC}">
              <c16:uniqueId val="{00000001-C437-49AD-B254-12DCC03E26B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78A2-4BD9-8CD4-712388658F3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87.8</c:v>
                </c:pt>
                <c:pt idx="4">
                  <c:v>88.43</c:v>
                </c:pt>
              </c:numCache>
            </c:numRef>
          </c:val>
          <c:smooth val="0"/>
          <c:extLst>
            <c:ext xmlns:c16="http://schemas.microsoft.com/office/drawing/2014/chart" uri="{C3380CC4-5D6E-409C-BE32-E72D297353CC}">
              <c16:uniqueId val="{00000001-78A2-4BD9-8CD4-712388658F3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117.96</c:v>
                </c:pt>
                <c:pt idx="4">
                  <c:v>119.12</c:v>
                </c:pt>
              </c:numCache>
            </c:numRef>
          </c:val>
          <c:extLst>
            <c:ext xmlns:c16="http://schemas.microsoft.com/office/drawing/2014/chart" uri="{C3380CC4-5D6E-409C-BE32-E72D297353CC}">
              <c16:uniqueId val="{00000000-D955-4C7B-AA10-348AF307381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99.03</c:v>
                </c:pt>
                <c:pt idx="4">
                  <c:v>100.41</c:v>
                </c:pt>
              </c:numCache>
            </c:numRef>
          </c:val>
          <c:smooth val="0"/>
          <c:extLst>
            <c:ext xmlns:c16="http://schemas.microsoft.com/office/drawing/2014/chart" uri="{C3380CC4-5D6E-409C-BE32-E72D297353CC}">
              <c16:uniqueId val="{00000001-D955-4C7B-AA10-348AF307381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4.28</c:v>
                </c:pt>
                <c:pt idx="4">
                  <c:v>8.2200000000000006</c:v>
                </c:pt>
              </c:numCache>
            </c:numRef>
          </c:val>
          <c:extLst>
            <c:ext xmlns:c16="http://schemas.microsoft.com/office/drawing/2014/chart" uri="{C3380CC4-5D6E-409C-BE32-E72D297353CC}">
              <c16:uniqueId val="{00000000-02EF-4C00-A4CD-50B538969CF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15.74</c:v>
                </c:pt>
                <c:pt idx="4">
                  <c:v>21.02</c:v>
                </c:pt>
              </c:numCache>
            </c:numRef>
          </c:val>
          <c:smooth val="0"/>
          <c:extLst>
            <c:ext xmlns:c16="http://schemas.microsoft.com/office/drawing/2014/chart" uri="{C3380CC4-5D6E-409C-BE32-E72D297353CC}">
              <c16:uniqueId val="{00000001-02EF-4C00-A4CD-50B538969CF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84-4F5F-A8ED-91AD5CCB8C3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A84-4F5F-A8ED-91AD5CCB8C3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BBF-44D7-9DFF-3B7C4244E51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74.239999999999995</c:v>
                </c:pt>
                <c:pt idx="4">
                  <c:v>83.92</c:v>
                </c:pt>
              </c:numCache>
            </c:numRef>
          </c:val>
          <c:smooth val="0"/>
          <c:extLst>
            <c:ext xmlns:c16="http://schemas.microsoft.com/office/drawing/2014/chart" uri="{C3380CC4-5D6E-409C-BE32-E72D297353CC}">
              <c16:uniqueId val="{00000001-8BBF-44D7-9DFF-3B7C4244E51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758.6</c:v>
                </c:pt>
                <c:pt idx="4">
                  <c:v>718.45</c:v>
                </c:pt>
              </c:numCache>
            </c:numRef>
          </c:val>
          <c:extLst>
            <c:ext xmlns:c16="http://schemas.microsoft.com/office/drawing/2014/chart" uri="{C3380CC4-5D6E-409C-BE32-E72D297353CC}">
              <c16:uniqueId val="{00000000-3AB5-42C5-A0DC-1924B855344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100.47</c:v>
                </c:pt>
                <c:pt idx="4">
                  <c:v>122.71</c:v>
                </c:pt>
              </c:numCache>
            </c:numRef>
          </c:val>
          <c:smooth val="0"/>
          <c:extLst>
            <c:ext xmlns:c16="http://schemas.microsoft.com/office/drawing/2014/chart" uri="{C3380CC4-5D6E-409C-BE32-E72D297353CC}">
              <c16:uniqueId val="{00000001-3AB5-42C5-A0DC-1924B855344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767.27</c:v>
                </c:pt>
                <c:pt idx="4">
                  <c:v>752.21</c:v>
                </c:pt>
              </c:numCache>
            </c:numRef>
          </c:val>
          <c:extLst>
            <c:ext xmlns:c16="http://schemas.microsoft.com/office/drawing/2014/chart" uri="{C3380CC4-5D6E-409C-BE32-E72D297353CC}">
              <c16:uniqueId val="{00000000-9C4C-4526-ABD8-42748D70625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294.27</c:v>
                </c:pt>
                <c:pt idx="4">
                  <c:v>294.08999999999997</c:v>
                </c:pt>
              </c:numCache>
            </c:numRef>
          </c:val>
          <c:smooth val="0"/>
          <c:extLst>
            <c:ext xmlns:c16="http://schemas.microsoft.com/office/drawing/2014/chart" uri="{C3380CC4-5D6E-409C-BE32-E72D297353CC}">
              <c16:uniqueId val="{00000001-9C4C-4526-ABD8-42748D70625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76.760000000000005</c:v>
                </c:pt>
                <c:pt idx="4">
                  <c:v>84.89</c:v>
                </c:pt>
              </c:numCache>
            </c:numRef>
          </c:val>
          <c:extLst>
            <c:ext xmlns:c16="http://schemas.microsoft.com/office/drawing/2014/chart" uri="{C3380CC4-5D6E-409C-BE32-E72D297353CC}">
              <c16:uniqueId val="{00000000-CC94-4F0D-8D26-8F5667DB2F9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60.59</c:v>
                </c:pt>
                <c:pt idx="4">
                  <c:v>60</c:v>
                </c:pt>
              </c:numCache>
            </c:numRef>
          </c:val>
          <c:smooth val="0"/>
          <c:extLst>
            <c:ext xmlns:c16="http://schemas.microsoft.com/office/drawing/2014/chart" uri="{C3380CC4-5D6E-409C-BE32-E72D297353CC}">
              <c16:uniqueId val="{00000001-CC94-4F0D-8D26-8F5667DB2F9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269.04000000000002</c:v>
                </c:pt>
                <c:pt idx="4">
                  <c:v>226.99</c:v>
                </c:pt>
              </c:numCache>
            </c:numRef>
          </c:val>
          <c:extLst>
            <c:ext xmlns:c16="http://schemas.microsoft.com/office/drawing/2014/chart" uri="{C3380CC4-5D6E-409C-BE32-E72D297353CC}">
              <c16:uniqueId val="{00000000-11D7-4D81-AC2A-3A952EF217F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280.23</c:v>
                </c:pt>
                <c:pt idx="4">
                  <c:v>282.70999999999998</c:v>
                </c:pt>
              </c:numCache>
            </c:numRef>
          </c:val>
          <c:smooth val="0"/>
          <c:extLst>
            <c:ext xmlns:c16="http://schemas.microsoft.com/office/drawing/2014/chart" uri="{C3380CC4-5D6E-409C-BE32-E72D297353CC}">
              <c16:uniqueId val="{00000001-11D7-4D81-AC2A-3A952EF217F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T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八幡平市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51">
        <f>データ!S6</f>
        <v>24287</v>
      </c>
      <c r="AM8" s="51"/>
      <c r="AN8" s="51"/>
      <c r="AO8" s="51"/>
      <c r="AP8" s="51"/>
      <c r="AQ8" s="51"/>
      <c r="AR8" s="51"/>
      <c r="AS8" s="51"/>
      <c r="AT8" s="52">
        <f>データ!T6</f>
        <v>862.3</v>
      </c>
      <c r="AU8" s="52"/>
      <c r="AV8" s="52"/>
      <c r="AW8" s="52"/>
      <c r="AX8" s="52"/>
      <c r="AY8" s="52"/>
      <c r="AZ8" s="52"/>
      <c r="BA8" s="52"/>
      <c r="BB8" s="52">
        <f>データ!U6</f>
        <v>28.17</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49.46</v>
      </c>
      <c r="J10" s="52"/>
      <c r="K10" s="52"/>
      <c r="L10" s="52"/>
      <c r="M10" s="52"/>
      <c r="N10" s="52"/>
      <c r="O10" s="52"/>
      <c r="P10" s="52">
        <f>データ!P6</f>
        <v>6.88</v>
      </c>
      <c r="Q10" s="52"/>
      <c r="R10" s="52"/>
      <c r="S10" s="52"/>
      <c r="T10" s="52"/>
      <c r="U10" s="52"/>
      <c r="V10" s="52"/>
      <c r="W10" s="52">
        <f>データ!Q6</f>
        <v>100</v>
      </c>
      <c r="X10" s="52"/>
      <c r="Y10" s="52"/>
      <c r="Z10" s="52"/>
      <c r="AA10" s="52"/>
      <c r="AB10" s="52"/>
      <c r="AC10" s="52"/>
      <c r="AD10" s="51">
        <f>データ!R6</f>
        <v>3960</v>
      </c>
      <c r="AE10" s="51"/>
      <c r="AF10" s="51"/>
      <c r="AG10" s="51"/>
      <c r="AH10" s="51"/>
      <c r="AI10" s="51"/>
      <c r="AJ10" s="51"/>
      <c r="AK10" s="2"/>
      <c r="AL10" s="51">
        <f>データ!V6</f>
        <v>1664</v>
      </c>
      <c r="AM10" s="51"/>
      <c r="AN10" s="51"/>
      <c r="AO10" s="51"/>
      <c r="AP10" s="51"/>
      <c r="AQ10" s="51"/>
      <c r="AR10" s="51"/>
      <c r="AS10" s="51"/>
      <c r="AT10" s="52">
        <f>データ!W6</f>
        <v>851.02</v>
      </c>
      <c r="AU10" s="52"/>
      <c r="AV10" s="52"/>
      <c r="AW10" s="52"/>
      <c r="AX10" s="52"/>
      <c r="AY10" s="52"/>
      <c r="AZ10" s="52"/>
      <c r="BA10" s="52"/>
      <c r="BB10" s="52">
        <f>データ!X6</f>
        <v>1.96</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114</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DbyA5Z8Ow8mcDalG6jXtd3k+hExnf760x7s74ZILrXI0RRSQ4XaENs0KHizKqWITNgBOZIZLNTqVosjGMsjpig==" saltValue="jqkHPdS9X+TO/VEADs0e+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32140</v>
      </c>
      <c r="D6" s="19">
        <f t="shared" si="3"/>
        <v>46</v>
      </c>
      <c r="E6" s="19">
        <f t="shared" si="3"/>
        <v>18</v>
      </c>
      <c r="F6" s="19">
        <f t="shared" si="3"/>
        <v>0</v>
      </c>
      <c r="G6" s="19">
        <f t="shared" si="3"/>
        <v>0</v>
      </c>
      <c r="H6" s="19" t="str">
        <f t="shared" si="3"/>
        <v>岩手県　八幡平市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49.46</v>
      </c>
      <c r="P6" s="20">
        <f t="shared" si="3"/>
        <v>6.88</v>
      </c>
      <c r="Q6" s="20">
        <f t="shared" si="3"/>
        <v>100</v>
      </c>
      <c r="R6" s="20">
        <f t="shared" si="3"/>
        <v>3960</v>
      </c>
      <c r="S6" s="20">
        <f t="shared" si="3"/>
        <v>24287</v>
      </c>
      <c r="T6" s="20">
        <f t="shared" si="3"/>
        <v>862.3</v>
      </c>
      <c r="U6" s="20">
        <f t="shared" si="3"/>
        <v>28.17</v>
      </c>
      <c r="V6" s="20">
        <f t="shared" si="3"/>
        <v>1664</v>
      </c>
      <c r="W6" s="20">
        <f t="shared" si="3"/>
        <v>851.02</v>
      </c>
      <c r="X6" s="20">
        <f t="shared" si="3"/>
        <v>1.96</v>
      </c>
      <c r="Y6" s="21" t="str">
        <f>IF(Y7="",NA(),Y7)</f>
        <v>-</v>
      </c>
      <c r="Z6" s="21" t="str">
        <f t="shared" ref="Z6:AH6" si="4">IF(Z7="",NA(),Z7)</f>
        <v>-</v>
      </c>
      <c r="AA6" s="21" t="str">
        <f t="shared" si="4"/>
        <v>-</v>
      </c>
      <c r="AB6" s="21">
        <f t="shared" si="4"/>
        <v>117.96</v>
      </c>
      <c r="AC6" s="21">
        <f t="shared" si="4"/>
        <v>119.12</v>
      </c>
      <c r="AD6" s="21" t="str">
        <f t="shared" si="4"/>
        <v>-</v>
      </c>
      <c r="AE6" s="21" t="str">
        <f t="shared" si="4"/>
        <v>-</v>
      </c>
      <c r="AF6" s="21" t="str">
        <f t="shared" si="4"/>
        <v>-</v>
      </c>
      <c r="AG6" s="21">
        <f t="shared" si="4"/>
        <v>99.03</v>
      </c>
      <c r="AH6" s="21">
        <f t="shared" si="4"/>
        <v>100.41</v>
      </c>
      <c r="AI6" s="20" t="str">
        <f>IF(AI7="","",IF(AI7="-","【-】","【"&amp;SUBSTITUTE(TEXT(AI7,"#,##0.00"),"-","△")&amp;"】"))</f>
        <v>【98.81】</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74.239999999999995</v>
      </c>
      <c r="AS6" s="21">
        <f t="shared" si="5"/>
        <v>83.92</v>
      </c>
      <c r="AT6" s="20" t="str">
        <f>IF(AT7="","",IF(AT7="-","【-】","【"&amp;SUBSTITUTE(TEXT(AT7,"#,##0.00"),"-","△")&amp;"】"))</f>
        <v>【102.81】</v>
      </c>
      <c r="AU6" s="21" t="str">
        <f>IF(AU7="",NA(),AU7)</f>
        <v>-</v>
      </c>
      <c r="AV6" s="21" t="str">
        <f t="shared" ref="AV6:BD6" si="6">IF(AV7="",NA(),AV7)</f>
        <v>-</v>
      </c>
      <c r="AW6" s="21" t="str">
        <f t="shared" si="6"/>
        <v>-</v>
      </c>
      <c r="AX6" s="21">
        <f t="shared" si="6"/>
        <v>758.6</v>
      </c>
      <c r="AY6" s="21">
        <f t="shared" si="6"/>
        <v>718.45</v>
      </c>
      <c r="AZ6" s="21" t="str">
        <f t="shared" si="6"/>
        <v>-</v>
      </c>
      <c r="BA6" s="21" t="str">
        <f t="shared" si="6"/>
        <v>-</v>
      </c>
      <c r="BB6" s="21" t="str">
        <f t="shared" si="6"/>
        <v>-</v>
      </c>
      <c r="BC6" s="21">
        <f t="shared" si="6"/>
        <v>100.47</v>
      </c>
      <c r="BD6" s="21">
        <f t="shared" si="6"/>
        <v>122.71</v>
      </c>
      <c r="BE6" s="20" t="str">
        <f>IF(BE7="","",IF(BE7="-","【-】","【"&amp;SUBSTITUTE(TEXT(BE7,"#,##0.00"),"-","△")&amp;"】"))</f>
        <v>【112.20】</v>
      </c>
      <c r="BF6" s="21" t="str">
        <f>IF(BF7="",NA(),BF7)</f>
        <v>-</v>
      </c>
      <c r="BG6" s="21" t="str">
        <f t="shared" ref="BG6:BO6" si="7">IF(BG7="",NA(),BG7)</f>
        <v>-</v>
      </c>
      <c r="BH6" s="21" t="str">
        <f t="shared" si="7"/>
        <v>-</v>
      </c>
      <c r="BI6" s="21">
        <f t="shared" si="7"/>
        <v>767.27</v>
      </c>
      <c r="BJ6" s="21">
        <f t="shared" si="7"/>
        <v>752.21</v>
      </c>
      <c r="BK6" s="21" t="str">
        <f t="shared" si="7"/>
        <v>-</v>
      </c>
      <c r="BL6" s="21" t="str">
        <f t="shared" si="7"/>
        <v>-</v>
      </c>
      <c r="BM6" s="21" t="str">
        <f t="shared" si="7"/>
        <v>-</v>
      </c>
      <c r="BN6" s="21">
        <f t="shared" si="7"/>
        <v>294.27</v>
      </c>
      <c r="BO6" s="21">
        <f t="shared" si="7"/>
        <v>294.08999999999997</v>
      </c>
      <c r="BP6" s="20" t="str">
        <f>IF(BP7="","",IF(BP7="-","【-】","【"&amp;SUBSTITUTE(TEXT(BP7,"#,##0.00"),"-","△")&amp;"】"))</f>
        <v>【310.14】</v>
      </c>
      <c r="BQ6" s="21" t="str">
        <f>IF(BQ7="",NA(),BQ7)</f>
        <v>-</v>
      </c>
      <c r="BR6" s="21" t="str">
        <f t="shared" ref="BR6:BZ6" si="8">IF(BR7="",NA(),BR7)</f>
        <v>-</v>
      </c>
      <c r="BS6" s="21" t="str">
        <f t="shared" si="8"/>
        <v>-</v>
      </c>
      <c r="BT6" s="21">
        <f t="shared" si="8"/>
        <v>76.760000000000005</v>
      </c>
      <c r="BU6" s="21">
        <f t="shared" si="8"/>
        <v>84.89</v>
      </c>
      <c r="BV6" s="21" t="str">
        <f t="shared" si="8"/>
        <v>-</v>
      </c>
      <c r="BW6" s="21" t="str">
        <f t="shared" si="8"/>
        <v>-</v>
      </c>
      <c r="BX6" s="21" t="str">
        <f t="shared" si="8"/>
        <v>-</v>
      </c>
      <c r="BY6" s="21">
        <f t="shared" si="8"/>
        <v>60.59</v>
      </c>
      <c r="BZ6" s="21">
        <f t="shared" si="8"/>
        <v>60</v>
      </c>
      <c r="CA6" s="20" t="str">
        <f>IF(CA7="","",IF(CA7="-","【-】","【"&amp;SUBSTITUTE(TEXT(CA7,"#,##0.00"),"-","△")&amp;"】"))</f>
        <v>【57.71】</v>
      </c>
      <c r="CB6" s="21" t="str">
        <f>IF(CB7="",NA(),CB7)</f>
        <v>-</v>
      </c>
      <c r="CC6" s="21" t="str">
        <f t="shared" ref="CC6:CK6" si="9">IF(CC7="",NA(),CC7)</f>
        <v>-</v>
      </c>
      <c r="CD6" s="21" t="str">
        <f t="shared" si="9"/>
        <v>-</v>
      </c>
      <c r="CE6" s="21">
        <f t="shared" si="9"/>
        <v>269.04000000000002</v>
      </c>
      <c r="CF6" s="21">
        <f t="shared" si="9"/>
        <v>226.99</v>
      </c>
      <c r="CG6" s="21" t="str">
        <f t="shared" si="9"/>
        <v>-</v>
      </c>
      <c r="CH6" s="21" t="str">
        <f t="shared" si="9"/>
        <v>-</v>
      </c>
      <c r="CI6" s="21" t="str">
        <f t="shared" si="9"/>
        <v>-</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f t="shared" si="10"/>
        <v>104.41</v>
      </c>
      <c r="CQ6" s="21">
        <f t="shared" si="10"/>
        <v>111.53</v>
      </c>
      <c r="CR6" s="21" t="str">
        <f t="shared" si="10"/>
        <v>-</v>
      </c>
      <c r="CS6" s="21" t="str">
        <f t="shared" si="10"/>
        <v>-</v>
      </c>
      <c r="CT6" s="21" t="str">
        <f t="shared" si="10"/>
        <v>-</v>
      </c>
      <c r="CU6" s="21">
        <f t="shared" si="10"/>
        <v>58.19</v>
      </c>
      <c r="CV6" s="21">
        <f t="shared" si="10"/>
        <v>56.52</v>
      </c>
      <c r="CW6" s="20" t="str">
        <f>IF(CW7="","",IF(CW7="-","【-】","【"&amp;SUBSTITUTE(TEXT(CW7,"#,##0.00"),"-","△")&amp;"】"))</f>
        <v>【56.80】</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87.8</v>
      </c>
      <c r="DG6" s="21">
        <f t="shared" si="11"/>
        <v>88.43</v>
      </c>
      <c r="DH6" s="20" t="str">
        <f>IF(DH7="","",IF(DH7="-","【-】","【"&amp;SUBSTITUTE(TEXT(DH7,"#,##0.00"),"-","△")&amp;"】"))</f>
        <v>【83.38】</v>
      </c>
      <c r="DI6" s="21" t="str">
        <f>IF(DI7="",NA(),DI7)</f>
        <v>-</v>
      </c>
      <c r="DJ6" s="21" t="str">
        <f t="shared" ref="DJ6:DR6" si="12">IF(DJ7="",NA(),DJ7)</f>
        <v>-</v>
      </c>
      <c r="DK6" s="21" t="str">
        <f t="shared" si="12"/>
        <v>-</v>
      </c>
      <c r="DL6" s="21">
        <f t="shared" si="12"/>
        <v>4.28</v>
      </c>
      <c r="DM6" s="21">
        <f t="shared" si="12"/>
        <v>8.2200000000000006</v>
      </c>
      <c r="DN6" s="21" t="str">
        <f t="shared" si="12"/>
        <v>-</v>
      </c>
      <c r="DO6" s="21" t="str">
        <f t="shared" si="12"/>
        <v>-</v>
      </c>
      <c r="DP6" s="21" t="str">
        <f t="shared" si="12"/>
        <v>-</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32140</v>
      </c>
      <c r="D7" s="23">
        <v>46</v>
      </c>
      <c r="E7" s="23">
        <v>18</v>
      </c>
      <c r="F7" s="23">
        <v>0</v>
      </c>
      <c r="G7" s="23">
        <v>0</v>
      </c>
      <c r="H7" s="23" t="s">
        <v>96</v>
      </c>
      <c r="I7" s="23" t="s">
        <v>97</v>
      </c>
      <c r="J7" s="23" t="s">
        <v>98</v>
      </c>
      <c r="K7" s="23" t="s">
        <v>99</v>
      </c>
      <c r="L7" s="23" t="s">
        <v>100</v>
      </c>
      <c r="M7" s="23" t="s">
        <v>101</v>
      </c>
      <c r="N7" s="24" t="s">
        <v>102</v>
      </c>
      <c r="O7" s="24">
        <v>49.46</v>
      </c>
      <c r="P7" s="24">
        <v>6.88</v>
      </c>
      <c r="Q7" s="24">
        <v>100</v>
      </c>
      <c r="R7" s="24">
        <v>3960</v>
      </c>
      <c r="S7" s="24">
        <v>24287</v>
      </c>
      <c r="T7" s="24">
        <v>862.3</v>
      </c>
      <c r="U7" s="24">
        <v>28.17</v>
      </c>
      <c r="V7" s="24">
        <v>1664</v>
      </c>
      <c r="W7" s="24">
        <v>851.02</v>
      </c>
      <c r="X7" s="24">
        <v>1.96</v>
      </c>
      <c r="Y7" s="24" t="s">
        <v>102</v>
      </c>
      <c r="Z7" s="24" t="s">
        <v>102</v>
      </c>
      <c r="AA7" s="24" t="s">
        <v>102</v>
      </c>
      <c r="AB7" s="24">
        <v>117.96</v>
      </c>
      <c r="AC7" s="24">
        <v>119.12</v>
      </c>
      <c r="AD7" s="24" t="s">
        <v>102</v>
      </c>
      <c r="AE7" s="24" t="s">
        <v>102</v>
      </c>
      <c r="AF7" s="24" t="s">
        <v>102</v>
      </c>
      <c r="AG7" s="24">
        <v>99.03</v>
      </c>
      <c r="AH7" s="24">
        <v>100.41</v>
      </c>
      <c r="AI7" s="24">
        <v>98.81</v>
      </c>
      <c r="AJ7" s="24" t="s">
        <v>102</v>
      </c>
      <c r="AK7" s="24" t="s">
        <v>102</v>
      </c>
      <c r="AL7" s="24" t="s">
        <v>102</v>
      </c>
      <c r="AM7" s="24">
        <v>0</v>
      </c>
      <c r="AN7" s="24">
        <v>0</v>
      </c>
      <c r="AO7" s="24" t="s">
        <v>102</v>
      </c>
      <c r="AP7" s="24" t="s">
        <v>102</v>
      </c>
      <c r="AQ7" s="24" t="s">
        <v>102</v>
      </c>
      <c r="AR7" s="24">
        <v>74.239999999999995</v>
      </c>
      <c r="AS7" s="24">
        <v>83.92</v>
      </c>
      <c r="AT7" s="24">
        <v>102.81</v>
      </c>
      <c r="AU7" s="24" t="s">
        <v>102</v>
      </c>
      <c r="AV7" s="24" t="s">
        <v>102</v>
      </c>
      <c r="AW7" s="24" t="s">
        <v>102</v>
      </c>
      <c r="AX7" s="24">
        <v>758.6</v>
      </c>
      <c r="AY7" s="24">
        <v>718.45</v>
      </c>
      <c r="AZ7" s="24" t="s">
        <v>102</v>
      </c>
      <c r="BA7" s="24" t="s">
        <v>102</v>
      </c>
      <c r="BB7" s="24" t="s">
        <v>102</v>
      </c>
      <c r="BC7" s="24">
        <v>100.47</v>
      </c>
      <c r="BD7" s="24">
        <v>122.71</v>
      </c>
      <c r="BE7" s="24">
        <v>112.2</v>
      </c>
      <c r="BF7" s="24" t="s">
        <v>102</v>
      </c>
      <c r="BG7" s="24" t="s">
        <v>102</v>
      </c>
      <c r="BH7" s="24" t="s">
        <v>102</v>
      </c>
      <c r="BI7" s="24">
        <v>767.27</v>
      </c>
      <c r="BJ7" s="24">
        <v>752.21</v>
      </c>
      <c r="BK7" s="24" t="s">
        <v>102</v>
      </c>
      <c r="BL7" s="24" t="s">
        <v>102</v>
      </c>
      <c r="BM7" s="24" t="s">
        <v>102</v>
      </c>
      <c r="BN7" s="24">
        <v>294.27</v>
      </c>
      <c r="BO7" s="24">
        <v>294.08999999999997</v>
      </c>
      <c r="BP7" s="24">
        <v>310.14</v>
      </c>
      <c r="BQ7" s="24" t="s">
        <v>102</v>
      </c>
      <c r="BR7" s="24" t="s">
        <v>102</v>
      </c>
      <c r="BS7" s="24" t="s">
        <v>102</v>
      </c>
      <c r="BT7" s="24">
        <v>76.760000000000005</v>
      </c>
      <c r="BU7" s="24">
        <v>84.89</v>
      </c>
      <c r="BV7" s="24" t="s">
        <v>102</v>
      </c>
      <c r="BW7" s="24" t="s">
        <v>102</v>
      </c>
      <c r="BX7" s="24" t="s">
        <v>102</v>
      </c>
      <c r="BY7" s="24">
        <v>60.59</v>
      </c>
      <c r="BZ7" s="24">
        <v>60</v>
      </c>
      <c r="CA7" s="24">
        <v>57.71</v>
      </c>
      <c r="CB7" s="24" t="s">
        <v>102</v>
      </c>
      <c r="CC7" s="24" t="s">
        <v>102</v>
      </c>
      <c r="CD7" s="24" t="s">
        <v>102</v>
      </c>
      <c r="CE7" s="24">
        <v>269.04000000000002</v>
      </c>
      <c r="CF7" s="24">
        <v>226.99</v>
      </c>
      <c r="CG7" s="24" t="s">
        <v>102</v>
      </c>
      <c r="CH7" s="24" t="s">
        <v>102</v>
      </c>
      <c r="CI7" s="24" t="s">
        <v>102</v>
      </c>
      <c r="CJ7" s="24">
        <v>280.23</v>
      </c>
      <c r="CK7" s="24">
        <v>282.70999999999998</v>
      </c>
      <c r="CL7" s="24">
        <v>286.17</v>
      </c>
      <c r="CM7" s="24" t="s">
        <v>102</v>
      </c>
      <c r="CN7" s="24" t="s">
        <v>102</v>
      </c>
      <c r="CO7" s="24" t="s">
        <v>102</v>
      </c>
      <c r="CP7" s="24">
        <v>104.41</v>
      </c>
      <c r="CQ7" s="24">
        <v>111.53</v>
      </c>
      <c r="CR7" s="24" t="s">
        <v>102</v>
      </c>
      <c r="CS7" s="24" t="s">
        <v>102</v>
      </c>
      <c r="CT7" s="24" t="s">
        <v>102</v>
      </c>
      <c r="CU7" s="24">
        <v>58.19</v>
      </c>
      <c r="CV7" s="24">
        <v>56.52</v>
      </c>
      <c r="CW7" s="24">
        <v>56.8</v>
      </c>
      <c r="CX7" s="24" t="s">
        <v>102</v>
      </c>
      <c r="CY7" s="24" t="s">
        <v>102</v>
      </c>
      <c r="CZ7" s="24" t="s">
        <v>102</v>
      </c>
      <c r="DA7" s="24">
        <v>100</v>
      </c>
      <c r="DB7" s="24">
        <v>100</v>
      </c>
      <c r="DC7" s="24" t="s">
        <v>102</v>
      </c>
      <c r="DD7" s="24" t="s">
        <v>102</v>
      </c>
      <c r="DE7" s="24" t="s">
        <v>102</v>
      </c>
      <c r="DF7" s="24">
        <v>87.8</v>
      </c>
      <c r="DG7" s="24">
        <v>88.43</v>
      </c>
      <c r="DH7" s="24">
        <v>83.38</v>
      </c>
      <c r="DI7" s="24" t="s">
        <v>102</v>
      </c>
      <c r="DJ7" s="24" t="s">
        <v>102</v>
      </c>
      <c r="DK7" s="24" t="s">
        <v>102</v>
      </c>
      <c r="DL7" s="24">
        <v>4.28</v>
      </c>
      <c r="DM7" s="24">
        <v>8.2200000000000006</v>
      </c>
      <c r="DN7" s="24" t="s">
        <v>102</v>
      </c>
      <c r="DO7" s="24" t="s">
        <v>102</v>
      </c>
      <c r="DP7" s="24" t="s">
        <v>102</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2023-01-26T05:21:34Z</cp:lastPrinted>
  <dcterms:created xsi:type="dcterms:W3CDTF">2023-01-12T23:48:56Z</dcterms:created>
  <dcterms:modified xsi:type="dcterms:W3CDTF">2023-02-13T00:07:11Z</dcterms:modified>
  <cp:category/>
</cp:coreProperties>
</file>