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a-obonai\Desktop\230111 公営企業に係る経営比較分析表の分析について\02 各課等回答\簡易水道課\"/>
    </mc:Choice>
  </mc:AlternateContent>
  <xr:revisionPtr revIDLastSave="0" documentId="13_ncr:1_{DBC5FE35-9F49-4C2E-913F-6F6F2BF88784}" xr6:coauthVersionLast="45" xr6:coauthVersionMax="45" xr10:uidLastSave="{00000000-0000-0000-0000-000000000000}"/>
  <workbookProtection workbookAlgorithmName="SHA-512" workbookHashValue="lWO7q2X5rP6W5lnbCQP1LZlzr72giz3hmYln6YDznmUfgcJWDEPxmbQASsJuUNvGnjFUFSqcdjgqv6gusdTiNw==" workbookSaltValue="bhpXnvzw0vjTJrG/99c0cQ==" workbookSpinCount="100000" lockStructure="1"/>
  <bookViews>
    <workbookView xWindow="-120" yWindow="-120" windowWidth="29040" windowHeight="1584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P6" i="5"/>
  <c r="P10" i="4" s="1"/>
  <c r="O6" i="5"/>
  <c r="N6" i="5"/>
  <c r="B10" i="4" s="1"/>
  <c r="M6" i="5"/>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I10" i="4"/>
  <c r="BB8" i="4"/>
  <c r="AL8" i="4"/>
  <c r="AD8" i="4"/>
  <c r="W8" i="4"/>
  <c r="I8" i="4"/>
  <c r="B8" i="4"/>
  <c r="B6" i="4"/>
</calcChain>
</file>

<file path=xl/sharedStrings.xml><?xml version="1.0" encoding="utf-8"?>
<sst xmlns="http://schemas.openxmlformats.org/spreadsheetml/2006/main" count="233" uniqueCount="116">
  <si>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</si>
  <si>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</si>
  <si>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</si>
  <si>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</si>
  <si>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</si>
  <si>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</si>
  <si>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</si>
  <si>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</si>
  <si>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</si>
  <si>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</si>
  <si>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</si>
  <si>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</si>
  <si>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</si>
  <si>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</si>
  <si>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</si>
  <si>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</si>
  <si>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</si>
  <si>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</si>
  <si>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</si>
  <si>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</si>
  <si>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</si>
  <si>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</si>
  <si>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</si>
  <si>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</si>
  <si>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</si>
  <si>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</si>
  <si>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</si>
  <si>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</si>
  <si>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</si>
  <si>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</si>
  <si>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</si>
  <si>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</si>
  <si>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</si>
  <si>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</si>
  <si>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</si>
  <si>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</si>
  <si>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</si>
  <si>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</si>
  <si>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</si>
  <si>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</si>
  <si>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</si>
  <si>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</si>
  <si>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</si>
  <si>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</si>
  <si>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</si>
  <si>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</si>
  <si>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</si>
  <si>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</si>
  <si>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</si>
  <si>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</si>
  <si>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</si>
  <si>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</si>
  <si>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</si>
  <si>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</si>
  <si>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</si>
  <si>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</si>
  <si>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</si>
  <si>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</si>
  <si>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</si>
  <si>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</si>
  <si>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</si>
  <si>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</si>
  <si>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</si>
  <si>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</si>
  <si>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</si>
  <si>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</si>
  <si>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</si>
  <si>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</si>
  <si>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</si>
  <si>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</si>
  <si>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</si>
  <si>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</si>
  <si>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</si>
  <si>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</si>
  <si>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</si>
  <si>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</si>
  <si>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</si>
  <si>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</si>
  <si>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</si>
  <si>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</si>
  <si>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</si>
  <si>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</si>
  <si>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</si>
  <si>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</si>
  <si>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</si>
  <si>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</si>
  <si>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</si>
  <si>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</si>
  <si>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</si>
  <si>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</si>
  <si>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</si>
  <si>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</si>
  <si>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</si>
  <si>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</si>
  <si>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</si>
  <si>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二戸市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</si>
  <si>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</si>
  <si>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</si>
  <si>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</si>
  <si>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</si>
  <si>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</si>
  <si>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</si>
  <si>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</si>
  <si>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</si>
  <si>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</si>
  <si>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</si>
  <si>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</si>
  <si>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</si>
  <si>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</si>
  <si>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</si>
  <si>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</si>
  <si>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</si>
  <si>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</si>
  <si>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の簡易水道は、財務基盤が脆弱なことから、単独での経営維持は困難であるが、第三者委託の継続等経営の効率化と普及率、有収率の向上等、経営基盤の強化を図りながら簡易水道事業の経営維持に努める。</t>
    <phoneticPr fontId="4"/>
  </si>
  <si>
    <t xml:space="preserve">　収益的収支比率は、全国平均・類似団体平均値よりも高いものの、収益に占める一般会計からの繰入の割合が大きいため、経費節減や水道加入率の増加等、継続的な経営改善努力により、低い料金回収率や、高い給水原価の改善にも繋げる必要がある。
　企業債残高対給水益比率は、全国平均・類似団体平均より低く、管路の法定耐用年数を経過したものはないものの、老朽化した機械設備については、水道施設更新計画を整備し、計画的に更新を進める必要がある。
料金回収率は、全国平均・類似団体平均値よりも低く、料金改定を行う必要があるものの、県内でも一番の高料金である上水道と同様の料金設定としているため、上水道料金改定と併せて検討する必要がある。
　給水原価は、全国平均・類似団体平均より高く、経費削減に努めるものの、償還金・施設管理負担金の固定費に約８割を占め大幅な削減は困難である。また、収益確保に向け、加入率の低い斗米地区への加入促進を引き続き行う必要がある。
　施設利用率は、全国平均・類似団体平均より低く、人口減少に伴うダウンサイジングを検討するものの、経費削減のため老朽化した機械施設の長寿命化に努めつつ、計画的な更新を進める必要がある。
　有収率は、全国平均・類似団体平均より高くなっているものの、配水管等漏水調査を行い有収率向上に繋げる必要がある。
</t>
    <phoneticPr fontId="4"/>
  </si>
  <si>
    <t>　事業着手が早い地区では、施設完成約30年を経過しているが、管路の法定耐用年数を経過したものはなく、現状で管路更新の実績は無い。今後は、安全な水道水を供給するために適切な保守点検を行い、耐用年数を経過した機械設備は、水道施設更新計画を整備し、計画的な更新や、設備の長寿命化を図るための部品交換を適正に行う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</si>
</sst>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EF1-46EB-9DA5-7938C0570EA9}"/>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3EF1-46EB-9DA5-7938C0570EA9}"/>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25.41</c:v>
                </c:pt>
                <c:pt idx="1">
                  <c:v>24.21</c:v>
                </c:pt>
                <c:pt idx="2">
                  <c:v>23.49</c:v>
                </c:pt>
                <c:pt idx="3">
                  <c:v>24.17</c:v>
                </c:pt>
                <c:pt idx="4">
                  <c:v>25.31</c:v>
                </c:pt>
              </c:numCache>
            </c:numRef>
          </c:val>
          <c:extLst>
            <c:ext xmlns:c16="http://schemas.microsoft.com/office/drawing/2014/chart" uri="{C3380CC4-5D6E-409C-BE32-E72D297353CC}">
              <c16:uniqueId val="{00000000-FFFE-4E8D-AC65-939F66822288}"/>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FFFE-4E8D-AC65-939F66822288}"/>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74.2</c:v>
                </c:pt>
                <c:pt idx="1">
                  <c:v>79.290000000000006</c:v>
                </c:pt>
                <c:pt idx="2">
                  <c:v>80.61</c:v>
                </c:pt>
                <c:pt idx="3">
                  <c:v>77.88</c:v>
                </c:pt>
                <c:pt idx="4">
                  <c:v>75.709999999999994</c:v>
                </c:pt>
              </c:numCache>
            </c:numRef>
          </c:val>
          <c:extLst>
            <c:ext xmlns:c16="http://schemas.microsoft.com/office/drawing/2014/chart" uri="{C3380CC4-5D6E-409C-BE32-E72D297353CC}">
              <c16:uniqueId val="{00000000-75A4-436A-9205-D9E18CC4D21A}"/>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75A4-436A-9205-D9E18CC4D21A}"/>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79.61</c:v>
                </c:pt>
                <c:pt idx="1">
                  <c:v>79.260000000000005</c:v>
                </c:pt>
                <c:pt idx="2">
                  <c:v>79.510000000000005</c:v>
                </c:pt>
                <c:pt idx="3">
                  <c:v>78.25</c:v>
                </c:pt>
                <c:pt idx="4">
                  <c:v>75.91</c:v>
                </c:pt>
              </c:numCache>
            </c:numRef>
          </c:val>
          <c:extLst>
            <c:ext xmlns:c16="http://schemas.microsoft.com/office/drawing/2014/chart" uri="{C3380CC4-5D6E-409C-BE32-E72D297353CC}">
              <c16:uniqueId val="{00000000-9B8B-4F72-8836-B1F50982E296}"/>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9B8B-4F72-8836-B1F50982E296}"/>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B7-4393-90D8-AB4186698A3A}"/>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B7-4393-90D8-AB4186698A3A}"/>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F5-4BF3-BCCE-F1720E3F4B63}"/>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F5-4BF3-BCCE-F1720E3F4B63}"/>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2C-463C-A362-F91141926613}"/>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2C-463C-A362-F91141926613}"/>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03-47CF-8957-3CBD34271C8F}"/>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03-47CF-8957-3CBD34271C8F}"/>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681.67</c:v>
                </c:pt>
                <c:pt idx="1">
                  <c:v>607.16999999999996</c:v>
                </c:pt>
                <c:pt idx="2">
                  <c:v>549.11</c:v>
                </c:pt>
                <c:pt idx="3">
                  <c:v>476.64</c:v>
                </c:pt>
                <c:pt idx="4">
                  <c:v>524.12</c:v>
                </c:pt>
              </c:numCache>
            </c:numRef>
          </c:val>
          <c:extLst>
            <c:ext xmlns:c16="http://schemas.microsoft.com/office/drawing/2014/chart" uri="{C3380CC4-5D6E-409C-BE32-E72D297353CC}">
              <c16:uniqueId val="{00000000-3EEB-4D44-B98E-C26E3FEF53C9}"/>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3EEB-4D44-B98E-C26E3FEF53C9}"/>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33.03</c:v>
                </c:pt>
                <c:pt idx="1">
                  <c:v>33.79</c:v>
                </c:pt>
                <c:pt idx="2">
                  <c:v>32.799999999999997</c:v>
                </c:pt>
                <c:pt idx="3">
                  <c:v>34.159999999999997</c:v>
                </c:pt>
                <c:pt idx="4">
                  <c:v>36.1</c:v>
                </c:pt>
              </c:numCache>
            </c:numRef>
          </c:val>
          <c:extLst>
            <c:ext xmlns:c16="http://schemas.microsoft.com/office/drawing/2014/chart" uri="{C3380CC4-5D6E-409C-BE32-E72D297353CC}">
              <c16:uniqueId val="{00000000-9C9F-4DA6-B692-EDB30359535A}"/>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9C9F-4DA6-B692-EDB30359535A}"/>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914.13</c:v>
                </c:pt>
                <c:pt idx="1">
                  <c:v>892.44</c:v>
                </c:pt>
                <c:pt idx="2">
                  <c:v>918.34</c:v>
                </c:pt>
                <c:pt idx="3">
                  <c:v>900.06</c:v>
                </c:pt>
                <c:pt idx="4">
                  <c:v>847.19</c:v>
                </c:pt>
              </c:numCache>
            </c:numRef>
          </c:val>
          <c:extLst>
            <c:ext xmlns:c16="http://schemas.microsoft.com/office/drawing/2014/chart" uri="{C3380CC4-5D6E-409C-BE32-E72D297353CC}">
              <c16:uniqueId val="{00000000-8FA8-41AE-8FE8-45D60352C684}"/>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8FA8-41AE-8FE8-45D60352C684}"/>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5" zoomScaleNormal="75" workbookViewId="0">
      <selection activeCell="BA35" sqref="BA35"/>
    </sheetView>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岩手県　二戸市</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25665</v>
      </c>
      <c r="AM8" s="37"/>
      <c r="AN8" s="37"/>
      <c r="AO8" s="37"/>
      <c r="AP8" s="37"/>
      <c r="AQ8" s="37"/>
      <c r="AR8" s="37"/>
      <c r="AS8" s="37"/>
      <c r="AT8" s="38">
        <f>データ!$S$6</f>
        <v>420.42</v>
      </c>
      <c r="AU8" s="38"/>
      <c r="AV8" s="38"/>
      <c r="AW8" s="38"/>
      <c r="AX8" s="38"/>
      <c r="AY8" s="38"/>
      <c r="AZ8" s="38"/>
      <c r="BA8" s="38"/>
      <c r="BB8" s="38">
        <f>データ!$T$6</f>
        <v>61.05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6.86</v>
      </c>
      <c r="Q10" s="38"/>
      <c r="R10" s="38"/>
      <c r="S10" s="38"/>
      <c r="T10" s="38"/>
      <c r="U10" s="38"/>
      <c r="V10" s="38"/>
      <c r="W10" s="37">
        <f>データ!$Q$6</f>
        <v>5032</v>
      </c>
      <c r="X10" s="37"/>
      <c r="Y10" s="37"/>
      <c r="Z10" s="37"/>
      <c r="AA10" s="37"/>
      <c r="AB10" s="37"/>
      <c r="AC10" s="37"/>
      <c r="AD10" s="2"/>
      <c r="AE10" s="2"/>
      <c r="AF10" s="2"/>
      <c r="AG10" s="2"/>
      <c r="AH10" s="2"/>
      <c r="AI10" s="2"/>
      <c r="AJ10" s="2"/>
      <c r="AK10" s="2"/>
      <c r="AL10" s="37">
        <f>データ!$U$6</f>
        <v>1740</v>
      </c>
      <c r="AM10" s="37"/>
      <c r="AN10" s="37"/>
      <c r="AO10" s="37"/>
      <c r="AP10" s="37"/>
      <c r="AQ10" s="37"/>
      <c r="AR10" s="37"/>
      <c r="AS10" s="37"/>
      <c r="AT10" s="38">
        <f>データ!$V$6</f>
        <v>19.72</v>
      </c>
      <c r="AU10" s="38"/>
      <c r="AV10" s="38"/>
      <c r="AW10" s="38"/>
      <c r="AX10" s="38"/>
      <c r="AY10" s="38"/>
      <c r="AZ10" s="38"/>
      <c r="BA10" s="38"/>
      <c r="BB10" s="38">
        <f>データ!$W$6</f>
        <v>88.24</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114</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115</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113</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QFakZqvPd20HpPq1SS3SVfYCPujj5OuwIyH6CZlnJrInf5b21jxaDf2zJQ7QU4BUDNh4zAF40zobJqpI9prZiA==" saltValue="yEslGkG3CIRyq97h5Vru5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53</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1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15">
      <c r="A6" s="15" t="s">
        <v>94</v>
      </c>
      <c r="B6" s="20">
        <f>B7</f>
        <v>2021</v>
      </c>
      <c r="C6" s="20">
        <f t="shared" ref="C6:W6" si="3">C7</f>
        <v>32131</v>
      </c>
      <c r="D6" s="20">
        <f t="shared" si="3"/>
        <v>47</v>
      </c>
      <c r="E6" s="20">
        <f t="shared" si="3"/>
        <v>1</v>
      </c>
      <c r="F6" s="20">
        <f t="shared" si="3"/>
        <v>0</v>
      </c>
      <c r="G6" s="20">
        <f t="shared" si="3"/>
        <v>0</v>
      </c>
      <c r="H6" s="20" t="str">
        <f t="shared" si="3"/>
        <v>岩手県　二戸市</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6.86</v>
      </c>
      <c r="Q6" s="21">
        <f t="shared" si="3"/>
        <v>5032</v>
      </c>
      <c r="R6" s="21">
        <f t="shared" si="3"/>
        <v>25665</v>
      </c>
      <c r="S6" s="21">
        <f t="shared" si="3"/>
        <v>420.42</v>
      </c>
      <c r="T6" s="21">
        <f t="shared" si="3"/>
        <v>61.05</v>
      </c>
      <c r="U6" s="21">
        <f t="shared" si="3"/>
        <v>1740</v>
      </c>
      <c r="V6" s="21">
        <f t="shared" si="3"/>
        <v>19.72</v>
      </c>
      <c r="W6" s="21">
        <f t="shared" si="3"/>
        <v>88.24</v>
      </c>
      <c r="X6" s="22">
        <f>IF(X7="",NA(),X7)</f>
        <v>79.61</v>
      </c>
      <c r="Y6" s="22">
        <f t="shared" ref="Y6:AG6" si="4">IF(Y7="",NA(),Y7)</f>
        <v>79.260000000000005</v>
      </c>
      <c r="Z6" s="22">
        <f t="shared" si="4"/>
        <v>79.510000000000005</v>
      </c>
      <c r="AA6" s="22">
        <f t="shared" si="4"/>
        <v>78.25</v>
      </c>
      <c r="AB6" s="22">
        <f t="shared" si="4"/>
        <v>75.91</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681.67</v>
      </c>
      <c r="BF6" s="22">
        <f t="shared" ref="BF6:BN6" si="7">IF(BF7="",NA(),BF7)</f>
        <v>607.16999999999996</v>
      </c>
      <c r="BG6" s="22">
        <f t="shared" si="7"/>
        <v>549.11</v>
      </c>
      <c r="BH6" s="22">
        <f t="shared" si="7"/>
        <v>476.64</v>
      </c>
      <c r="BI6" s="22">
        <f t="shared" si="7"/>
        <v>524.12</v>
      </c>
      <c r="BJ6" s="22">
        <f t="shared" si="7"/>
        <v>1302.33</v>
      </c>
      <c r="BK6" s="22">
        <f t="shared" si="7"/>
        <v>1274.21</v>
      </c>
      <c r="BL6" s="22">
        <f t="shared" si="7"/>
        <v>1183.92</v>
      </c>
      <c r="BM6" s="22">
        <f t="shared" si="7"/>
        <v>1128.72</v>
      </c>
      <c r="BN6" s="22">
        <f t="shared" si="7"/>
        <v>1125.25</v>
      </c>
      <c r="BO6" s="21" t="str">
        <f>IF(BO7="","",IF(BO7="-","【-】","【"&amp;SUBSTITUTE(TEXT(BO7,"#,##0.00"),"-","△")&amp;"】"))</f>
        <v>【940.88】</v>
      </c>
      <c r="BP6" s="22">
        <f>IF(BP7="",NA(),BP7)</f>
        <v>33.03</v>
      </c>
      <c r="BQ6" s="22">
        <f t="shared" ref="BQ6:BY6" si="8">IF(BQ7="",NA(),BQ7)</f>
        <v>33.79</v>
      </c>
      <c r="BR6" s="22">
        <f t="shared" si="8"/>
        <v>32.799999999999997</v>
      </c>
      <c r="BS6" s="22">
        <f t="shared" si="8"/>
        <v>34.159999999999997</v>
      </c>
      <c r="BT6" s="22">
        <f t="shared" si="8"/>
        <v>36.1</v>
      </c>
      <c r="BU6" s="22">
        <f t="shared" si="8"/>
        <v>40.89</v>
      </c>
      <c r="BV6" s="22">
        <f t="shared" si="8"/>
        <v>41.25</v>
      </c>
      <c r="BW6" s="22">
        <f t="shared" si="8"/>
        <v>42.5</v>
      </c>
      <c r="BX6" s="22">
        <f t="shared" si="8"/>
        <v>41.84</v>
      </c>
      <c r="BY6" s="22">
        <f t="shared" si="8"/>
        <v>41.44</v>
      </c>
      <c r="BZ6" s="21" t="str">
        <f>IF(BZ7="","",IF(BZ7="-","【-】","【"&amp;SUBSTITUTE(TEXT(BZ7,"#,##0.00"),"-","△")&amp;"】"))</f>
        <v>【54.59】</v>
      </c>
      <c r="CA6" s="22">
        <f>IF(CA7="",NA(),CA7)</f>
        <v>914.13</v>
      </c>
      <c r="CB6" s="22">
        <f t="shared" ref="CB6:CJ6" si="9">IF(CB7="",NA(),CB7)</f>
        <v>892.44</v>
      </c>
      <c r="CC6" s="22">
        <f t="shared" si="9"/>
        <v>918.34</v>
      </c>
      <c r="CD6" s="22">
        <f t="shared" si="9"/>
        <v>900.06</v>
      </c>
      <c r="CE6" s="22">
        <f t="shared" si="9"/>
        <v>847.19</v>
      </c>
      <c r="CF6" s="22">
        <f t="shared" si="9"/>
        <v>383.2</v>
      </c>
      <c r="CG6" s="22">
        <f t="shared" si="9"/>
        <v>383.25</v>
      </c>
      <c r="CH6" s="22">
        <f t="shared" si="9"/>
        <v>377.72</v>
      </c>
      <c r="CI6" s="22">
        <f t="shared" si="9"/>
        <v>390.47</v>
      </c>
      <c r="CJ6" s="22">
        <f t="shared" si="9"/>
        <v>403.61</v>
      </c>
      <c r="CK6" s="21" t="str">
        <f>IF(CK7="","",IF(CK7="-","【-】","【"&amp;SUBSTITUTE(TEXT(CK7,"#,##0.00"),"-","△")&amp;"】"))</f>
        <v>【301.20】</v>
      </c>
      <c r="CL6" s="22">
        <f>IF(CL7="",NA(),CL7)</f>
        <v>25.41</v>
      </c>
      <c r="CM6" s="22">
        <f t="shared" ref="CM6:CU6" si="10">IF(CM7="",NA(),CM7)</f>
        <v>24.21</v>
      </c>
      <c r="CN6" s="22">
        <f t="shared" si="10"/>
        <v>23.49</v>
      </c>
      <c r="CO6" s="22">
        <f t="shared" si="10"/>
        <v>24.17</v>
      </c>
      <c r="CP6" s="22">
        <f t="shared" si="10"/>
        <v>25.31</v>
      </c>
      <c r="CQ6" s="22">
        <f t="shared" si="10"/>
        <v>47.95</v>
      </c>
      <c r="CR6" s="22">
        <f t="shared" si="10"/>
        <v>48.26</v>
      </c>
      <c r="CS6" s="22">
        <f t="shared" si="10"/>
        <v>48.01</v>
      </c>
      <c r="CT6" s="22">
        <f t="shared" si="10"/>
        <v>49.08</v>
      </c>
      <c r="CU6" s="22">
        <f t="shared" si="10"/>
        <v>51.46</v>
      </c>
      <c r="CV6" s="21" t="str">
        <f>IF(CV7="","",IF(CV7="-","【-】","【"&amp;SUBSTITUTE(TEXT(CV7,"#,##0.00"),"-","△")&amp;"】"))</f>
        <v>【56.42】</v>
      </c>
      <c r="CW6" s="22">
        <f>IF(CW7="",NA(),CW7)</f>
        <v>74.2</v>
      </c>
      <c r="CX6" s="22">
        <f t="shared" ref="CX6:DF6" si="11">IF(CX7="",NA(),CX7)</f>
        <v>79.290000000000006</v>
      </c>
      <c r="CY6" s="22">
        <f t="shared" si="11"/>
        <v>80.61</v>
      </c>
      <c r="CZ6" s="22">
        <f t="shared" si="11"/>
        <v>77.88</v>
      </c>
      <c r="DA6" s="22">
        <f t="shared" si="11"/>
        <v>75.709999999999994</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15">
      <c r="A7" s="15"/>
      <c r="B7" s="24">
        <v>2021</v>
      </c>
      <c r="C7" s="24">
        <v>32131</v>
      </c>
      <c r="D7" s="24">
        <v>47</v>
      </c>
      <c r="E7" s="24">
        <v>1</v>
      </c>
      <c r="F7" s="24">
        <v>0</v>
      </c>
      <c r="G7" s="24">
        <v>0</v>
      </c>
      <c r="H7" s="24" t="s">
        <v>95</v>
      </c>
      <c r="I7" s="24" t="s">
        <v>96</v>
      </c>
      <c r="J7" s="24" t="s">
        <v>97</v>
      </c>
      <c r="K7" s="24" t="s">
        <v>98</v>
      </c>
      <c r="L7" s="24" t="s">
        <v>99</v>
      </c>
      <c r="M7" s="24" t="s">
        <v>100</v>
      </c>
      <c r="N7" s="25" t="s">
        <v>101</v>
      </c>
      <c r="O7" s="25" t="s">
        <v>102</v>
      </c>
      <c r="P7" s="25">
        <v>6.86</v>
      </c>
      <c r="Q7" s="25">
        <v>5032</v>
      </c>
      <c r="R7" s="25">
        <v>25665</v>
      </c>
      <c r="S7" s="25">
        <v>420.42</v>
      </c>
      <c r="T7" s="25">
        <v>61.05</v>
      </c>
      <c r="U7" s="25">
        <v>1740</v>
      </c>
      <c r="V7" s="25">
        <v>19.72</v>
      </c>
      <c r="W7" s="25">
        <v>88.24</v>
      </c>
      <c r="X7" s="25">
        <v>79.61</v>
      </c>
      <c r="Y7" s="25">
        <v>79.260000000000005</v>
      </c>
      <c r="Z7" s="25">
        <v>79.510000000000005</v>
      </c>
      <c r="AA7" s="25">
        <v>78.25</v>
      </c>
      <c r="AB7" s="25">
        <v>75.91</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681.67</v>
      </c>
      <c r="BF7" s="25">
        <v>607.16999999999996</v>
      </c>
      <c r="BG7" s="25">
        <v>549.11</v>
      </c>
      <c r="BH7" s="25">
        <v>476.64</v>
      </c>
      <c r="BI7" s="25">
        <v>524.12</v>
      </c>
      <c r="BJ7" s="25">
        <v>1302.33</v>
      </c>
      <c r="BK7" s="25">
        <v>1274.21</v>
      </c>
      <c r="BL7" s="25">
        <v>1183.92</v>
      </c>
      <c r="BM7" s="25">
        <v>1128.72</v>
      </c>
      <c r="BN7" s="25">
        <v>1125.25</v>
      </c>
      <c r="BO7" s="25">
        <v>940.88</v>
      </c>
      <c r="BP7" s="25">
        <v>33.03</v>
      </c>
      <c r="BQ7" s="25">
        <v>33.79</v>
      </c>
      <c r="BR7" s="25">
        <v>32.799999999999997</v>
      </c>
      <c r="BS7" s="25">
        <v>34.159999999999997</v>
      </c>
      <c r="BT7" s="25">
        <v>36.1</v>
      </c>
      <c r="BU7" s="25">
        <v>40.89</v>
      </c>
      <c r="BV7" s="25">
        <v>41.25</v>
      </c>
      <c r="BW7" s="25">
        <v>42.5</v>
      </c>
      <c r="BX7" s="25">
        <v>41.84</v>
      </c>
      <c r="BY7" s="25">
        <v>41.44</v>
      </c>
      <c r="BZ7" s="25">
        <v>54.59</v>
      </c>
      <c r="CA7" s="25">
        <v>914.13</v>
      </c>
      <c r="CB7" s="25">
        <v>892.44</v>
      </c>
      <c r="CC7" s="25">
        <v>918.34</v>
      </c>
      <c r="CD7" s="25">
        <v>900.06</v>
      </c>
      <c r="CE7" s="25">
        <v>847.19</v>
      </c>
      <c r="CF7" s="25">
        <v>383.2</v>
      </c>
      <c r="CG7" s="25">
        <v>383.25</v>
      </c>
      <c r="CH7" s="25">
        <v>377.72</v>
      </c>
      <c r="CI7" s="25">
        <v>390.47</v>
      </c>
      <c r="CJ7" s="25">
        <v>403.61</v>
      </c>
      <c r="CK7" s="25">
        <v>301.2</v>
      </c>
      <c r="CL7" s="25">
        <v>25.41</v>
      </c>
      <c r="CM7" s="25">
        <v>24.21</v>
      </c>
      <c r="CN7" s="25">
        <v>23.49</v>
      </c>
      <c r="CO7" s="25">
        <v>24.17</v>
      </c>
      <c r="CP7" s="25">
        <v>25.31</v>
      </c>
      <c r="CQ7" s="25">
        <v>47.95</v>
      </c>
      <c r="CR7" s="25">
        <v>48.26</v>
      </c>
      <c r="CS7" s="25">
        <v>48.01</v>
      </c>
      <c r="CT7" s="25">
        <v>49.08</v>
      </c>
      <c r="CU7" s="25">
        <v>51.46</v>
      </c>
      <c r="CV7" s="25">
        <v>56.42</v>
      </c>
      <c r="CW7" s="25">
        <v>74.2</v>
      </c>
      <c r="CX7" s="25">
        <v>79.290000000000006</v>
      </c>
      <c r="CY7" s="25">
        <v>80.61</v>
      </c>
      <c r="CZ7" s="25">
        <v>77.88</v>
      </c>
      <c r="DA7" s="25">
        <v>75.709999999999994</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0.56999999999999995</v>
      </c>
      <c r="EJ7" s="25">
        <v>0.62</v>
      </c>
      <c r="EK7" s="25">
        <v>0.39</v>
      </c>
      <c r="EL7" s="25">
        <v>0.61</v>
      </c>
      <c r="EM7" s="25">
        <v>0.4</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108</v>
      </c>
    </row>
    <row r="12" spans="1:144" x14ac:dyDescent="0.15">
      <c r="B12">
        <v>1</v>
      </c>
      <c r="C12">
        <v>1</v>
      </c>
      <c r="D12">
        <v>1</v>
      </c>
      <c r="E12">
        <v>2</v>
      </c>
      <c r="F12">
        <v>3</v>
      </c>
      <c r="G12" t="s">
        <v>109</v>
      </c>
    </row>
    <row r="13" spans="1:144" x14ac:dyDescent="0.15">
      <c r="B13" t="s">
        <v>110</v>
      </c>
      <c r="C13" t="s">
        <v>110</v>
      </c>
      <c r="D13" t="s">
        <v>111</v>
      </c>
      <c r="E13" t="s">
        <v>111</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2023-01-26T01:23:22Z</cp:lastPrinted>
  <dcterms:created xsi:type="dcterms:W3CDTF">2022-12-01T01:09:00Z</dcterms:created>
  <dcterms:modified xsi:type="dcterms:W3CDTF">2023-01-26T01:39:43Z</dcterms:modified>
  <cp:category/>
</cp:coreProperties>
</file>