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a-obonai\Desktop\230111 公営企業に係る経営比較分析表の分析について\02 各課等回答\水道事業所\"/>
    </mc:Choice>
  </mc:AlternateContent>
  <xr:revisionPtr revIDLastSave="0" documentId="13_ncr:1_{1BDB1C07-AF15-4A17-A86E-8C14F92C66DC}" xr6:coauthVersionLast="45" xr6:coauthVersionMax="45" xr10:uidLastSave="{00000000-0000-0000-0000-000000000000}"/>
  <workbookProtection workbookAlgorithmName="SHA-512" workbookHashValue="4FB7Ux36t+IPk532t7qSGWeJBEEQfGcGEYbDqcfjt15l9x+7H6kzLwB7fyj/uwe75CUqbt4Xqnr43WVSnCJrew==" workbookSaltValue="q+oNkgPXWWZ7nmVypFXgk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<sst xmlns="http://schemas.openxmlformats.org/spreadsheetml/2006/main" count="228" uniqueCount="113">
  <si>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</si>
  <si>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</si>
  <si>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</si>
  <si>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</si>
  <si>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</si>
  <si>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</si>
  <si>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</si>
  <si>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</si>
  <si>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</si>
  <si>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</si>
  <si>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</si>
  <si>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</si>
  <si>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</si>
  <si>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</si>
  <si>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</si>
  <si>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</si>
  <si>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</si>
  <si>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</si>
  <si>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</si>
  <si>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</si>
  <si>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</si>
  <si>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</si>
  <si>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</si>
  <si>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</si>
  <si>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</si>
  <si>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</si>
  <si>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</si>
  <si>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</si>
  <si>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</si>
  <si>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</si>
  <si>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</si>
  <si>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</si>
  <si>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</si>
  <si>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</si>
  <si>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</si>
  <si>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</si>
  <si>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</si>
  <si>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</si>
  <si>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</si>
  <si>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</si>
  <si>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</si>
  <si>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</si>
  <si>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</si>
  <si>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</si>
  <si>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</si>
  <si>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</si>
  <si>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</si>
  <si>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</si>
  <si>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</si>
  <si>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</si>
  <si>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</si>
  <si>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</si>
  <si>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</si>
  <si>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</si>
  <si>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</si>
  <si>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</si>
  <si>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</si>
  <si>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</si>
  <si>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</si>
  <si>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</si>
  <si>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</si>
  <si>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</si>
  <si>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</si>
  <si>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</si>
  <si>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</si>
  <si>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</si>
  <si>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</si>
  <si>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</si>
  <si>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</si>
  <si>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</si>
  <si>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</si>
  <si>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</si>
  <si>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</si>
  <si>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</si>
  <si>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</si>
  <si>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</si>
  <si>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</si>
  <si>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</si>
  <si>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</si>
  <si>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</si>
  <si>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</si>
  <si>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</si>
  <si>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</si>
  <si>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</si>
  <si>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</si>
  <si>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</si>
  <si>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</si>
  <si>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</si>
  <si>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</si>
  <si>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</si>
  <si>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</si>
  <si>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</si>
  <si>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</si>
  <si>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</si>
  <si>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</si>
  <si>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</si>
  <si>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</si>
  <si>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</si>
  <si>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</si>
  <si>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</si>
  <si>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</si>
  <si>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</si>
  <si>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</si>
  <si>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</si>
  <si>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</si>
  <si>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</si>
  <si>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</si>
  <si>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</si>
  <si>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</si>
  <si>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</si>
  <si>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有形固定資産減価償却率(①)と管路経年劣化率(②)は、類似団体平均と比較して低い水準で推移しているが、年々増加傾向にあり老朽化が進んでいることから、順次更新を進めるとともに適切な維持修繕等による長寿命化を図っていく。
　管路更新率(③)は5カ年平均で0.43％と類似団体平均を0.08ポイント下回っている。漏水防止と安定給水を図るため、補助事業等で必要な財源を確保し、耐震性の低い管路や老朽化した管路を耐震管に布設替えするなど、計画的に整備を進めていく必要がある。
</t>
    <phoneticPr fontId="4"/>
  </si>
  <si>
    <t xml:space="preserve">　今後将来、人口減少等により給水収益の大幅な増加が見込めない一方、老朽化施設や老朽管の計画的な更新などといった支出の増加が避けられない状況となっており、水道経営を取り巻く環境はより厳しくなるものと考えられる。
　安全で安心な水道事業の持続可能な運営を確保するためにも、収入増加及び支出削減の取り組みの充実を図り、施設の長寿命化、料金水準など、今後の経営環境を取り巻く状況の検討を進めるとともに、アセットマネジメントや経営戦略を見直すなど、経営基盤の強化に取り組んでいく。
</t>
    <phoneticPr fontId="4"/>
  </si>
  <si>
    <t xml:space="preserve">⑴　収益性　経常収支比率(①)は各年度とも100％以上で推移し、単年度の収支黒字を継続した健全経営を維持しているが、令和3年度決算においては、前年度比0.5ポイントの減少となっている。累積欠損金(②)は発生していないが、経常収益が減少傾向にあるのに対し、経常費用が増加傾向にあるため、今後さらなる収支の悪化が懸念される。持続可能な経営を確保するためには、業務の効率化などによる支出の抑制や新たな収入の確保の取り組み、必要に応じて水道料金の見直しを検討するなど、さらなる取り組みの充実を図っていく必要がある。
⑵　資産・財務　流動比率(③)は200％を超えており短期的な資産の健全性は確保できているが、自己資本構成比率は30％台となっているため、長期的に見た場合の財政状態は不安定であるといえる。企業債残高対給水収益比率(④)は明確な数値基準はないが、類似団体との比較では約2.6倍と高い水準にあり、料金収入の約10倍の企業債残高を抱えている。
　水道事業は施設の建設費の大部分を企業債によって調達していることから、自己資本構成比率は低くなる傾向にあるが、事業経営の安定化を図るためには、自己資本の造成が必要であることからも、将来の水道需要を見据えた施設の統廃合やダウンサイジング等による投資の抑制や収益性の改善により企業債残高の削減を進め、財務体質の強化を図る必要がある。
⑶　料金　料金回収率(⑤)は100％を下回っている状態が続いており、令和3年度決算においても、給水量が減少した影響で1㎥あたりの給水原価(⑥)が上昇し、前年度比1.78ポイントの減少となっている。給水に係る費用が繰出金等給水収益以外の収入で賄われている状況であり、今後においても、給水人口の減少や節水型社会の定着により給水量の減少傾向が見込まれることから、安全な水道水を安定して供給できる体制は確保したうえで、業務の見直し・効率化により給水原価を引き下げ、又は適正な水準へ料金を引き上げることを検討する必要がある。
⑷　施設の効率性　施設利用率(⑦)は60％台と類似団体平均と比較しても高い水準を維持しており、浄水施設の規模は適正で有効に使用できているといえるが、令和3年度決算においては配水量の減少に伴い、前年度比で4.01ポイント低下していることからも、配水池・ポンプ所の統廃合や管路のダウンサイジング等、今後も配水量に見合った適正な施設規模の検証をおこなっていく必要がある。
有収率(⑧)は令和3年度決算において、前年度比4.13ポイントの上昇となり、類似団体平均と同程度まで改善された。有収率の向上は動力費や薬品費などの経費削減だけでなく、浄水場機器・設備の延命にもつながることから、漏水の早期発見・修繕に加え、老朽管の更新等を計画的に行うなど、引き続き、漏水防止対策を進め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</si>
</sst>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0.18</c:v>
                </c:pt>
                <c:pt idx="1">
                  <c:v>0.44</c:v>
                </c:pt>
                <c:pt idx="2">
                  <c:v>0.65</c:v>
                </c:pt>
                <c:pt idx="3">
                  <c:v>0.35</c:v>
                </c:pt>
                <c:pt idx="4">
                  <c:v>0.51</c:v>
                </c:pt>
              </c:numCache>
            </c:numRef>
          </c:val>
          <c:extLst>
            <c:ext xmlns:c16="http://schemas.microsoft.com/office/drawing/2014/chart" uri="{C3380CC4-5D6E-409C-BE32-E72D297353CC}">
              <c16:uniqueId val="{00000000-1469-4669-90B8-FEC026D2DB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469-4669-90B8-FEC026D2DB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62.01</c:v>
                </c:pt>
                <c:pt idx="1">
                  <c:v>63.72</c:v>
                </c:pt>
                <c:pt idx="2">
                  <c:v>63.97</c:v>
                </c:pt>
                <c:pt idx="3">
                  <c:v>64.069999999999993</c:v>
                </c:pt>
                <c:pt idx="4">
                  <c:v>60.06</c:v>
                </c:pt>
              </c:numCache>
            </c:numRef>
          </c:val>
          <c:extLst>
            <c:ext xmlns:c16="http://schemas.microsoft.com/office/drawing/2014/chart" uri="{C3380CC4-5D6E-409C-BE32-E72D297353CC}">
              <c16:uniqueId val="{00000000-A94F-43AE-A4A2-58ED8C6BCF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A94F-43AE-A4A2-58ED8C6BCF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78.09</c:v>
                </c:pt>
                <c:pt idx="1">
                  <c:v>76.39</c:v>
                </c:pt>
                <c:pt idx="2">
                  <c:v>74.540000000000006</c:v>
                </c:pt>
                <c:pt idx="3">
                  <c:v>75.87</c:v>
                </c:pt>
                <c:pt idx="4">
                  <c:v>80</c:v>
                </c:pt>
              </c:numCache>
            </c:numRef>
          </c:val>
          <c:extLst>
            <c:ext xmlns:c16="http://schemas.microsoft.com/office/drawing/2014/chart" uri="{C3380CC4-5D6E-409C-BE32-E72D297353CC}">
              <c16:uniqueId val="{00000000-C70C-4BCF-85E0-8782178A33B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C70C-4BCF-85E0-8782178A33B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117.25</c:v>
                </c:pt>
                <c:pt idx="1">
                  <c:v>116.21</c:v>
                </c:pt>
                <c:pt idx="2">
                  <c:v>112.61</c:v>
                </c:pt>
                <c:pt idx="3">
                  <c:v>108.57</c:v>
                </c:pt>
                <c:pt idx="4">
                  <c:v>108.07</c:v>
                </c:pt>
              </c:numCache>
            </c:numRef>
          </c:val>
          <c:extLst>
            <c:ext xmlns:c16="http://schemas.microsoft.com/office/drawing/2014/chart" uri="{C3380CC4-5D6E-409C-BE32-E72D297353CC}">
              <c16:uniqueId val="{00000000-F7C3-4FD8-82AF-D398C4F4E7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F7C3-4FD8-82AF-D398C4F4E7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47.24</c:v>
                </c:pt>
                <c:pt idx="1">
                  <c:v>47</c:v>
                </c:pt>
                <c:pt idx="2">
                  <c:v>48.34</c:v>
                </c:pt>
                <c:pt idx="3">
                  <c:v>49.77</c:v>
                </c:pt>
                <c:pt idx="4">
                  <c:v>51.1</c:v>
                </c:pt>
              </c:numCache>
            </c:numRef>
          </c:val>
          <c:extLst>
            <c:ext xmlns:c16="http://schemas.microsoft.com/office/drawing/2014/chart" uri="{C3380CC4-5D6E-409C-BE32-E72D297353CC}">
              <c16:uniqueId val="{00000000-6768-41BD-B639-558270AE3B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6768-41BD-B639-558270AE3B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11.56</c:v>
                </c:pt>
                <c:pt idx="1">
                  <c:v>11.5</c:v>
                </c:pt>
                <c:pt idx="2">
                  <c:v>12</c:v>
                </c:pt>
                <c:pt idx="3">
                  <c:v>14.33</c:v>
                </c:pt>
                <c:pt idx="4">
                  <c:v>15.32</c:v>
                </c:pt>
              </c:numCache>
            </c:numRef>
          </c:val>
          <c:extLst>
            <c:ext xmlns:c16="http://schemas.microsoft.com/office/drawing/2014/chart" uri="{C3380CC4-5D6E-409C-BE32-E72D297353CC}">
              <c16:uniqueId val="{00000000-E04E-4CF4-9083-297F8EC1F0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E04E-4CF4-9083-297F8EC1F0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AF-4675-8654-1456EDA7CF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4DAF-4675-8654-1456EDA7CF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170.02</c:v>
                </c:pt>
                <c:pt idx="1">
                  <c:v>203.08</c:v>
                </c:pt>
                <c:pt idx="2">
                  <c:v>192.74</c:v>
                </c:pt>
                <c:pt idx="3">
                  <c:v>200.66</c:v>
                </c:pt>
                <c:pt idx="4">
                  <c:v>201.79</c:v>
                </c:pt>
              </c:numCache>
            </c:numRef>
          </c:val>
          <c:extLst>
            <c:ext xmlns:c16="http://schemas.microsoft.com/office/drawing/2014/chart" uri="{C3380CC4-5D6E-409C-BE32-E72D297353CC}">
              <c16:uniqueId val="{00000000-133D-43E2-A8EB-A5F1A8C668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133D-43E2-A8EB-A5F1A8C668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1006.28</c:v>
                </c:pt>
                <c:pt idx="1">
                  <c:v>1059.53</c:v>
                </c:pt>
                <c:pt idx="2">
                  <c:v>1056.47</c:v>
                </c:pt>
                <c:pt idx="3">
                  <c:v>1029.32</c:v>
                </c:pt>
                <c:pt idx="4">
                  <c:v>1035.81</c:v>
                </c:pt>
              </c:numCache>
            </c:numRef>
          </c:val>
          <c:extLst>
            <c:ext xmlns:c16="http://schemas.microsoft.com/office/drawing/2014/chart" uri="{C3380CC4-5D6E-409C-BE32-E72D297353CC}">
              <c16:uniqueId val="{00000000-7B5C-4D51-A433-4E8DC4011F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7B5C-4D51-A433-4E8DC4011F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90.82</c:v>
                </c:pt>
                <c:pt idx="1">
                  <c:v>91.33</c:v>
                </c:pt>
                <c:pt idx="2">
                  <c:v>89.44</c:v>
                </c:pt>
                <c:pt idx="3">
                  <c:v>85.95</c:v>
                </c:pt>
                <c:pt idx="4">
                  <c:v>84.17</c:v>
                </c:pt>
              </c:numCache>
            </c:numRef>
          </c:val>
          <c:extLst>
            <c:ext xmlns:c16="http://schemas.microsoft.com/office/drawing/2014/chart" uri="{C3380CC4-5D6E-409C-BE32-E72D297353CC}">
              <c16:uniqueId val="{00000000-1371-4A52-B5CC-328D7FFDED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1371-4A52-B5CC-328D7FFDED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298.99</c:v>
                </c:pt>
                <c:pt idx="1">
                  <c:v>293.68</c:v>
                </c:pt>
                <c:pt idx="2">
                  <c:v>301.24</c:v>
                </c:pt>
                <c:pt idx="3">
                  <c:v>310.89</c:v>
                </c:pt>
                <c:pt idx="4">
                  <c:v>314.27</c:v>
                </c:pt>
              </c:numCache>
            </c:numRef>
          </c:val>
          <c:extLst>
            <c:ext xmlns:c16="http://schemas.microsoft.com/office/drawing/2014/chart" uri="{C3380CC4-5D6E-409C-BE32-E72D297353CC}">
              <c16:uniqueId val="{00000000-D6CF-4AB0-9146-8C287D696E0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D6CF-4AB0-9146-8C287D696E0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AF39" sqref="AF39"/>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二戸市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25665</v>
      </c>
      <c r="AM8" s="69"/>
      <c r="AN8" s="69"/>
      <c r="AO8" s="69"/>
      <c r="AP8" s="69"/>
      <c r="AQ8" s="69"/>
      <c r="AR8" s="69"/>
      <c r="AS8" s="69"/>
      <c r="AT8" s="37">
        <f>データ!$S$6</f>
        <v>420.42</v>
      </c>
      <c r="AU8" s="38"/>
      <c r="AV8" s="38"/>
      <c r="AW8" s="38"/>
      <c r="AX8" s="38"/>
      <c r="AY8" s="38"/>
      <c r="AZ8" s="38"/>
      <c r="BA8" s="38"/>
      <c r="BB8" s="58">
        <f>データ!$T$6</f>
        <v>61.05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32.020000000000003</v>
      </c>
      <c r="J10" s="38"/>
      <c r="K10" s="38"/>
      <c r="L10" s="38"/>
      <c r="M10" s="38"/>
      <c r="N10" s="38"/>
      <c r="O10" s="68"/>
      <c r="P10" s="58">
        <f>データ!$P$6</f>
        <v>82.41</v>
      </c>
      <c r="Q10" s="58"/>
      <c r="R10" s="58"/>
      <c r="S10" s="58"/>
      <c r="T10" s="58"/>
      <c r="U10" s="58"/>
      <c r="V10" s="58"/>
      <c r="W10" s="69">
        <f>データ!$Q$6</f>
        <v>5032</v>
      </c>
      <c r="X10" s="69"/>
      <c r="Y10" s="69"/>
      <c r="Z10" s="69"/>
      <c r="AA10" s="69"/>
      <c r="AB10" s="69"/>
      <c r="AC10" s="69"/>
      <c r="AD10" s="2"/>
      <c r="AE10" s="2"/>
      <c r="AF10" s="2"/>
      <c r="AG10" s="2"/>
      <c r="AH10" s="2"/>
      <c r="AI10" s="2"/>
      <c r="AJ10" s="2"/>
      <c r="AK10" s="2"/>
      <c r="AL10" s="69">
        <f>データ!$U$6</f>
        <v>20907</v>
      </c>
      <c r="AM10" s="69"/>
      <c r="AN10" s="69"/>
      <c r="AO10" s="69"/>
      <c r="AP10" s="69"/>
      <c r="AQ10" s="69"/>
      <c r="AR10" s="69"/>
      <c r="AS10" s="69"/>
      <c r="AT10" s="37">
        <f>データ!$V$6</f>
        <v>87.21</v>
      </c>
      <c r="AU10" s="38"/>
      <c r="AV10" s="38"/>
      <c r="AW10" s="38"/>
      <c r="AX10" s="38"/>
      <c r="AY10" s="38"/>
      <c r="AZ10" s="38"/>
      <c r="BA10" s="38"/>
      <c r="BB10" s="58">
        <f>データ!$W$6</f>
        <v>239.73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30"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30"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30"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txHIg+ye1ApgXDdAsVCYHgtYw78I5n22Gs4laPqdweSI/eiaUXnhrbxNWIdfEPUqsn+jxEhzrK/hz4+TilM9g==" saltValue="265OH8GEe6CgpXcBChlYJ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32131</v>
      </c>
      <c r="D6" s="20">
        <f t="shared" si="3"/>
        <v>46</v>
      </c>
      <c r="E6" s="20">
        <f t="shared" si="3"/>
        <v>1</v>
      </c>
      <c r="F6" s="20">
        <f t="shared" si="3"/>
        <v>0</v>
      </c>
      <c r="G6" s="20">
        <f t="shared" si="3"/>
        <v>1</v>
      </c>
      <c r="H6" s="20" t="str">
        <f t="shared" si="3"/>
        <v>岩手県　二戸市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32.020000000000003</v>
      </c>
      <c r="P6" s="21">
        <f t="shared" si="3"/>
        <v>82.41</v>
      </c>
      <c r="Q6" s="21">
        <f t="shared" si="3"/>
        <v>5032</v>
      </c>
      <c r="R6" s="21">
        <f t="shared" si="3"/>
        <v>25665</v>
      </c>
      <c r="S6" s="21">
        <f t="shared" si="3"/>
        <v>420.42</v>
      </c>
      <c r="T6" s="21">
        <f t="shared" si="3"/>
        <v>61.05</v>
      </c>
      <c r="U6" s="21">
        <f t="shared" si="3"/>
        <v>20907</v>
      </c>
      <c r="V6" s="21">
        <f t="shared" si="3"/>
        <v>87.21</v>
      </c>
      <c r="W6" s="21">
        <f t="shared" si="3"/>
        <v>239.73</v>
      </c>
      <c r="X6" s="22">
        <f>IF(X7="",NA(),X7)</f>
        <v>117.25</v>
      </c>
      <c r="Y6" s="22">
        <f t="shared" ref="Y6:AG6" si="4">IF(Y7="",NA(),Y7)</f>
        <v>116.21</v>
      </c>
      <c r="Z6" s="22">
        <f t="shared" si="4"/>
        <v>112.61</v>
      </c>
      <c r="AA6" s="22">
        <f t="shared" si="4"/>
        <v>108.57</v>
      </c>
      <c r="AB6" s="22">
        <f t="shared" si="4"/>
        <v>108.07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170.02</v>
      </c>
      <c r="AU6" s="22">
        <f t="shared" ref="AU6:BC6" si="6">IF(AU7="",NA(),AU7)</f>
        <v>203.08</v>
      </c>
      <c r="AV6" s="22">
        <f t="shared" si="6"/>
        <v>192.74</v>
      </c>
      <c r="AW6" s="22">
        <f t="shared" si="6"/>
        <v>200.66</v>
      </c>
      <c r="AX6" s="22">
        <f t="shared" si="6"/>
        <v>201.79</v>
      </c>
      <c r="AY6" s="22">
        <f t="shared" si="6"/>
        <v>359.47</v>
      </c>
      <c r="AZ6" s="22">
        <f t="shared" si="6"/>
        <v>369.69</v>
      </c>
      <c r="BA6" s="22">
        <f t="shared" si="6"/>
        <v>379.08</v>
      </c>
      <c r="BB6" s="22">
        <f t="shared" si="6"/>
        <v>367.55</v>
      </c>
      <c r="BC6" s="22">
        <f t="shared" si="6"/>
        <v>378.56</v>
      </c>
      <c r="BD6" s="21" t="str">
        <f>IF(BD7="","",IF(BD7="-","【-】","【"&amp;SUBSTITUTE(TEXT(BD7,"#,##0.00"),"-","△")&amp;"】"))</f>
        <v>【261.51】</v>
      </c>
      <c r="BE6" s="22">
        <f>IF(BE7="",NA(),BE7)</f>
        <v>1006.28</v>
      </c>
      <c r="BF6" s="22">
        <f t="shared" ref="BF6:BN6" si="7">IF(BF7="",NA(),BF7)</f>
        <v>1059.53</v>
      </c>
      <c r="BG6" s="22">
        <f t="shared" si="7"/>
        <v>1056.47</v>
      </c>
      <c r="BH6" s="22">
        <f t="shared" si="7"/>
        <v>1029.32</v>
      </c>
      <c r="BI6" s="22">
        <f t="shared" si="7"/>
        <v>1035.81</v>
      </c>
      <c r="BJ6" s="22">
        <f t="shared" si="7"/>
        <v>401.79</v>
      </c>
      <c r="BK6" s="22">
        <f t="shared" si="7"/>
        <v>402.99</v>
      </c>
      <c r="BL6" s="22">
        <f t="shared" si="7"/>
        <v>398.98</v>
      </c>
      <c r="BM6" s="22">
        <f t="shared" si="7"/>
        <v>418.68</v>
      </c>
      <c r="BN6" s="22">
        <f t="shared" si="7"/>
        <v>395.68</v>
      </c>
      <c r="BO6" s="21" t="str">
        <f>IF(BO7="","",IF(BO7="-","【-】","【"&amp;SUBSTITUTE(TEXT(BO7,"#,##0.00"),"-","△")&amp;"】"))</f>
        <v>【265.16】</v>
      </c>
      <c r="BP6" s="22">
        <f>IF(BP7="",NA(),BP7)</f>
        <v>90.82</v>
      </c>
      <c r="BQ6" s="22">
        <f t="shared" ref="BQ6:BY6" si="8">IF(BQ7="",NA(),BQ7)</f>
        <v>91.33</v>
      </c>
      <c r="BR6" s="22">
        <f t="shared" si="8"/>
        <v>89.44</v>
      </c>
      <c r="BS6" s="22">
        <f t="shared" si="8"/>
        <v>85.95</v>
      </c>
      <c r="BT6" s="22">
        <f t="shared" si="8"/>
        <v>84.17</v>
      </c>
      <c r="BU6" s="22">
        <f t="shared" si="8"/>
        <v>100.12</v>
      </c>
      <c r="BV6" s="22">
        <f t="shared" si="8"/>
        <v>98.66</v>
      </c>
      <c r="BW6" s="22">
        <f t="shared" si="8"/>
        <v>98.64</v>
      </c>
      <c r="BX6" s="22">
        <f t="shared" si="8"/>
        <v>94.78</v>
      </c>
      <c r="BY6" s="22">
        <f t="shared" si="8"/>
        <v>97.59</v>
      </c>
      <c r="BZ6" s="21" t="str">
        <f>IF(BZ7="","",IF(BZ7="-","【-】","【"&amp;SUBSTITUTE(TEXT(BZ7,"#,##0.00"),"-","△")&amp;"】"))</f>
        <v>【102.35】</v>
      </c>
      <c r="CA6" s="22">
        <f>IF(CA7="",NA(),CA7)</f>
        <v>298.99</v>
      </c>
      <c r="CB6" s="22">
        <f t="shared" ref="CB6:CJ6" si="9">IF(CB7="",NA(),CB7)</f>
        <v>293.68</v>
      </c>
      <c r="CC6" s="22">
        <f t="shared" si="9"/>
        <v>301.24</v>
      </c>
      <c r="CD6" s="22">
        <f t="shared" si="9"/>
        <v>310.89</v>
      </c>
      <c r="CE6" s="22">
        <f t="shared" si="9"/>
        <v>314.27</v>
      </c>
      <c r="CF6" s="22">
        <f t="shared" si="9"/>
        <v>174.97</v>
      </c>
      <c r="CG6" s="22">
        <f t="shared" si="9"/>
        <v>178.59</v>
      </c>
      <c r="CH6" s="22">
        <f t="shared" si="9"/>
        <v>178.92</v>
      </c>
      <c r="CI6" s="22">
        <f t="shared" si="9"/>
        <v>181.3</v>
      </c>
      <c r="CJ6" s="22">
        <f t="shared" si="9"/>
        <v>181.71</v>
      </c>
      <c r="CK6" s="21" t="str">
        <f>IF(CK7="","",IF(CK7="-","【-】","【"&amp;SUBSTITUTE(TEXT(CK7,"#,##0.00"),"-","△")&amp;"】"))</f>
        <v>【167.74】</v>
      </c>
      <c r="CL6" s="22">
        <f>IF(CL7="",NA(),CL7)</f>
        <v>62.01</v>
      </c>
      <c r="CM6" s="22">
        <f t="shared" ref="CM6:CU6" si="10">IF(CM7="",NA(),CM7)</f>
        <v>63.72</v>
      </c>
      <c r="CN6" s="22">
        <f t="shared" si="10"/>
        <v>63.97</v>
      </c>
      <c r="CO6" s="22">
        <f t="shared" si="10"/>
        <v>64.069999999999993</v>
      </c>
      <c r="CP6" s="22">
        <f t="shared" si="10"/>
        <v>60.06</v>
      </c>
      <c r="CQ6" s="22">
        <f t="shared" si="10"/>
        <v>55.63</v>
      </c>
      <c r="CR6" s="22">
        <f t="shared" si="10"/>
        <v>55.03</v>
      </c>
      <c r="CS6" s="22">
        <f t="shared" si="10"/>
        <v>55.14</v>
      </c>
      <c r="CT6" s="22">
        <f t="shared" si="10"/>
        <v>55.89</v>
      </c>
      <c r="CU6" s="22">
        <f t="shared" si="10"/>
        <v>55.72</v>
      </c>
      <c r="CV6" s="21" t="str">
        <f>IF(CV7="","",IF(CV7="-","【-】","【"&amp;SUBSTITUTE(TEXT(CV7,"#,##0.00"),"-","△")&amp;"】"))</f>
        <v>【60.29】</v>
      </c>
      <c r="CW6" s="22">
        <f>IF(CW7="",NA(),CW7)</f>
        <v>78.09</v>
      </c>
      <c r="CX6" s="22">
        <f t="shared" ref="CX6:DF6" si="11">IF(CX7="",NA(),CX7)</f>
        <v>76.39</v>
      </c>
      <c r="CY6" s="22">
        <f t="shared" si="11"/>
        <v>74.540000000000006</v>
      </c>
      <c r="CZ6" s="22">
        <f t="shared" si="11"/>
        <v>75.87</v>
      </c>
      <c r="DA6" s="22">
        <f t="shared" si="11"/>
        <v>80</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47.24</v>
      </c>
      <c r="DI6" s="22">
        <f t="shared" ref="DI6:DQ6" si="12">IF(DI7="",NA(),DI7)</f>
        <v>47</v>
      </c>
      <c r="DJ6" s="22">
        <f t="shared" si="12"/>
        <v>48.34</v>
      </c>
      <c r="DK6" s="22">
        <f t="shared" si="12"/>
        <v>49.77</v>
      </c>
      <c r="DL6" s="22">
        <f t="shared" si="12"/>
        <v>51.1</v>
      </c>
      <c r="DM6" s="22">
        <f t="shared" si="12"/>
        <v>48.05</v>
      </c>
      <c r="DN6" s="22">
        <f t="shared" si="12"/>
        <v>48.87</v>
      </c>
      <c r="DO6" s="22">
        <f t="shared" si="12"/>
        <v>49.92</v>
      </c>
      <c r="DP6" s="22">
        <f t="shared" si="12"/>
        <v>50.63</v>
      </c>
      <c r="DQ6" s="22">
        <f t="shared" si="12"/>
        <v>51.29</v>
      </c>
      <c r="DR6" s="21" t="str">
        <f>IF(DR7="","",IF(DR7="-","【-】","【"&amp;SUBSTITUTE(TEXT(DR7,"#,##0.00"),"-","△")&amp;"】"))</f>
        <v>【50.88】</v>
      </c>
      <c r="DS6" s="22">
        <f>IF(DS7="",NA(),DS7)</f>
        <v>11.56</v>
      </c>
      <c r="DT6" s="22">
        <f t="shared" ref="DT6:EB6" si="13">IF(DT7="",NA(),DT7)</f>
        <v>11.5</v>
      </c>
      <c r="DU6" s="22">
        <f t="shared" si="13"/>
        <v>12</v>
      </c>
      <c r="DV6" s="22">
        <f t="shared" si="13"/>
        <v>14.33</v>
      </c>
      <c r="DW6" s="22">
        <f t="shared" si="13"/>
        <v>15.32</v>
      </c>
      <c r="DX6" s="22">
        <f t="shared" si="13"/>
        <v>13.39</v>
      </c>
      <c r="DY6" s="22">
        <f t="shared" si="13"/>
        <v>14.85</v>
      </c>
      <c r="DZ6" s="22">
        <f t="shared" si="13"/>
        <v>16.88</v>
      </c>
      <c r="EA6" s="22">
        <f t="shared" si="13"/>
        <v>18.28</v>
      </c>
      <c r="EB6" s="22">
        <f t="shared" si="13"/>
        <v>19.61</v>
      </c>
      <c r="EC6" s="21" t="str">
        <f>IF(EC7="","",IF(EC7="-","【-】","【"&amp;SUBSTITUTE(TEXT(EC7,"#,##0.00"),"-","△")&amp;"】"))</f>
        <v>【22.30】</v>
      </c>
      <c r="ED6" s="22">
        <f>IF(ED7="",NA(),ED7)</f>
        <v>0.18</v>
      </c>
      <c r="EE6" s="22">
        <f t="shared" ref="EE6:EM6" si="14">IF(EE7="",NA(),EE7)</f>
        <v>0.44</v>
      </c>
      <c r="EF6" s="22">
        <f t="shared" si="14"/>
        <v>0.65</v>
      </c>
      <c r="EG6" s="22">
        <f t="shared" si="14"/>
        <v>0.35</v>
      </c>
      <c r="EH6" s="22">
        <f t="shared" si="14"/>
        <v>0.51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32131</v>
      </c>
      <c r="D7" s="24">
        <v>46</v>
      </c>
      <c r="E7" s="24">
        <v>1</v>
      </c>
      <c r="F7" s="24">
        <v>0</v>
      </c>
      <c r="G7" s="24">
        <v>1</v>
      </c>
      <c r="H7" s="24" t="s">
        <v>92</v>
      </c>
      <c r="I7" s="24" t="s">
        <v>93</v>
      </c>
      <c r="J7" s="24" t="s">
        <v>94</v>
      </c>
      <c r="K7" s="24" t="s">
        <v>95</v>
      </c>
      <c r="L7" s="24" t="s">
        <v>96</v>
      </c>
      <c r="M7" s="24" t="s">
        <v>97</v>
      </c>
      <c r="N7" s="25" t="s">
        <v>98</v>
      </c>
      <c r="O7" s="25">
        <v>32.020000000000003</v>
      </c>
      <c r="P7" s="25">
        <v>82.41</v>
      </c>
      <c r="Q7" s="25">
        <v>5032</v>
      </c>
      <c r="R7" s="25">
        <v>25665</v>
      </c>
      <c r="S7" s="25">
        <v>420.42</v>
      </c>
      <c r="T7" s="25">
        <v>61.05</v>
      </c>
      <c r="U7" s="25">
        <v>20907</v>
      </c>
      <c r="V7" s="25">
        <v>87.21</v>
      </c>
      <c r="W7" s="25">
        <v>239.73</v>
      </c>
      <c r="X7" s="25">
        <v>117.25</v>
      </c>
      <c r="Y7" s="25">
        <v>116.21</v>
      </c>
      <c r="Z7" s="25">
        <v>112.61</v>
      </c>
      <c r="AA7" s="25">
        <v>108.57</v>
      </c>
      <c r="AB7" s="25">
        <v>108.07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170.02</v>
      </c>
      <c r="AU7" s="25">
        <v>203.08</v>
      </c>
      <c r="AV7" s="25">
        <v>192.74</v>
      </c>
      <c r="AW7" s="25">
        <v>200.66</v>
      </c>
      <c r="AX7" s="25">
        <v>201.79</v>
      </c>
      <c r="AY7" s="25">
        <v>359.47</v>
      </c>
      <c r="AZ7" s="25">
        <v>369.69</v>
      </c>
      <c r="BA7" s="25">
        <v>379.08</v>
      </c>
      <c r="BB7" s="25">
        <v>367.55</v>
      </c>
      <c r="BC7" s="25">
        <v>378.56</v>
      </c>
      <c r="BD7" s="25">
        <v>261.51</v>
      </c>
      <c r="BE7" s="25">
        <v>1006.28</v>
      </c>
      <c r="BF7" s="25">
        <v>1059.53</v>
      </c>
      <c r="BG7" s="25">
        <v>1056.47</v>
      </c>
      <c r="BH7" s="25">
        <v>1029.32</v>
      </c>
      <c r="BI7" s="25">
        <v>1035.81</v>
      </c>
      <c r="BJ7" s="25">
        <v>401.79</v>
      </c>
      <c r="BK7" s="25">
        <v>402.99</v>
      </c>
      <c r="BL7" s="25">
        <v>398.98</v>
      </c>
      <c r="BM7" s="25">
        <v>418.68</v>
      </c>
      <c r="BN7" s="25">
        <v>395.68</v>
      </c>
      <c r="BO7" s="25">
        <v>265.16000000000003</v>
      </c>
      <c r="BP7" s="25">
        <v>90.82</v>
      </c>
      <c r="BQ7" s="25">
        <v>91.33</v>
      </c>
      <c r="BR7" s="25">
        <v>89.44</v>
      </c>
      <c r="BS7" s="25">
        <v>85.95</v>
      </c>
      <c r="BT7" s="25">
        <v>84.17</v>
      </c>
      <c r="BU7" s="25">
        <v>100.12</v>
      </c>
      <c r="BV7" s="25">
        <v>98.66</v>
      </c>
      <c r="BW7" s="25">
        <v>98.64</v>
      </c>
      <c r="BX7" s="25">
        <v>94.78</v>
      </c>
      <c r="BY7" s="25">
        <v>97.59</v>
      </c>
      <c r="BZ7" s="25">
        <v>102.35</v>
      </c>
      <c r="CA7" s="25">
        <v>298.99</v>
      </c>
      <c r="CB7" s="25">
        <v>293.68</v>
      </c>
      <c r="CC7" s="25">
        <v>301.24</v>
      </c>
      <c r="CD7" s="25">
        <v>310.89</v>
      </c>
      <c r="CE7" s="25">
        <v>314.27</v>
      </c>
      <c r="CF7" s="25">
        <v>174.97</v>
      </c>
      <c r="CG7" s="25">
        <v>178.59</v>
      </c>
      <c r="CH7" s="25">
        <v>178.92</v>
      </c>
      <c r="CI7" s="25">
        <v>181.3</v>
      </c>
      <c r="CJ7" s="25">
        <v>181.71</v>
      </c>
      <c r="CK7" s="25">
        <v>167.74</v>
      </c>
      <c r="CL7" s="25">
        <v>62.01</v>
      </c>
      <c r="CM7" s="25">
        <v>63.72</v>
      </c>
      <c r="CN7" s="25">
        <v>63.97</v>
      </c>
      <c r="CO7" s="25">
        <v>64.069999999999993</v>
      </c>
      <c r="CP7" s="25">
        <v>60.06</v>
      </c>
      <c r="CQ7" s="25">
        <v>55.63</v>
      </c>
      <c r="CR7" s="25">
        <v>55.03</v>
      </c>
      <c r="CS7" s="25">
        <v>55.14</v>
      </c>
      <c r="CT7" s="25">
        <v>55.89</v>
      </c>
      <c r="CU7" s="25">
        <v>55.72</v>
      </c>
      <c r="CV7" s="25">
        <v>60.29</v>
      </c>
      <c r="CW7" s="25">
        <v>78.09</v>
      </c>
      <c r="CX7" s="25">
        <v>76.39</v>
      </c>
      <c r="CY7" s="25">
        <v>74.540000000000006</v>
      </c>
      <c r="CZ7" s="25">
        <v>75.87</v>
      </c>
      <c r="DA7" s="25">
        <v>80</v>
      </c>
      <c r="DB7" s="25">
        <v>82.04</v>
      </c>
      <c r="DC7" s="25">
        <v>81.900000000000006</v>
      </c>
      <c r="DD7" s="25">
        <v>81.39</v>
      </c>
      <c r="DE7" s="25">
        <v>81.27</v>
      </c>
      <c r="DF7" s="25">
        <v>81.260000000000005</v>
      </c>
      <c r="DG7" s="25">
        <v>90.12</v>
      </c>
      <c r="DH7" s="25">
        <v>47.24</v>
      </c>
      <c r="DI7" s="25">
        <v>47</v>
      </c>
      <c r="DJ7" s="25">
        <v>48.34</v>
      </c>
      <c r="DK7" s="25">
        <v>49.77</v>
      </c>
      <c r="DL7" s="25">
        <v>51.1</v>
      </c>
      <c r="DM7" s="25">
        <v>48.05</v>
      </c>
      <c r="DN7" s="25">
        <v>48.87</v>
      </c>
      <c r="DO7" s="25">
        <v>49.92</v>
      </c>
      <c r="DP7" s="25">
        <v>50.63</v>
      </c>
      <c r="DQ7" s="25">
        <v>51.29</v>
      </c>
      <c r="DR7" s="25">
        <v>50.88</v>
      </c>
      <c r="DS7" s="25">
        <v>11.56</v>
      </c>
      <c r="DT7" s="25">
        <v>11.5</v>
      </c>
      <c r="DU7" s="25">
        <v>12</v>
      </c>
      <c r="DV7" s="25">
        <v>14.33</v>
      </c>
      <c r="DW7" s="25">
        <v>15.32</v>
      </c>
      <c r="DX7" s="25">
        <v>13.39</v>
      </c>
      <c r="DY7" s="25">
        <v>14.85</v>
      </c>
      <c r="DZ7" s="25">
        <v>16.88</v>
      </c>
      <c r="EA7" s="25">
        <v>18.28</v>
      </c>
      <c r="EB7" s="25">
        <v>19.61</v>
      </c>
      <c r="EC7" s="25">
        <v>22.3</v>
      </c>
      <c r="ED7" s="25">
        <v>0.18</v>
      </c>
      <c r="EE7" s="25">
        <v>0.44</v>
      </c>
      <c r="EF7" s="25">
        <v>0.65</v>
      </c>
      <c r="EG7" s="25">
        <v>0.35</v>
      </c>
      <c r="EH7" s="25">
        <v>0.51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2023-01-26T01:23:27Z</cp:lastPrinted>
  <dcterms:created xsi:type="dcterms:W3CDTF">2022-12-01T00:52:41Z</dcterms:created>
  <dcterms:modified xsi:type="dcterms:W3CDTF">2023-01-26T01:39:25Z</dcterms:modified>
  <cp:category/>
</cp:coreProperties>
</file>