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NO-BUNSYO2018\tono-city\07_環境整備部2018\06_上下水道課\06_下水道係\業務\08_決算\公営企業に係る「経営比較分析表」の分析等について\Ｒ４（Ｒ３決算）\"/>
    </mc:Choice>
  </mc:AlternateContent>
  <workbookProtection workbookAlgorithmName="SHA-512" workbookHashValue="mhRAAj0FR/O2JxFQPUh1tbJ1BdLIadNk2ci8HiTaOGC2i099X64qhLxjktBebyyiEQ67NPBG7ubxWF57JA/KPw==" workbookSaltValue="6q6fb5qZ1Y55UR2l5UZ54Q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S6" i="5"/>
  <c r="R6" i="5"/>
  <c r="Q6" i="5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AT10" i="4"/>
  <c r="AL10" i="4"/>
  <c r="AD10" i="4"/>
  <c r="W10" i="4"/>
  <c r="P10" i="4"/>
  <c r="I10" i="4"/>
  <c r="B10" i="4"/>
  <c r="BB8" i="4"/>
  <c r="AT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<sst xmlns="http://schemas.openxmlformats.org/spreadsheetml/2006/main" count="275" uniqueCount="117">
  <si>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</si>
  <si>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</si>
  <si>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</si>
  <si>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</si>
  <si>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</si>
  <si>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</si>
  <si>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</si>
  <si>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</si>
  <si>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</si>
  <si>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</si>
  <si>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</si>
  <si>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</si>
  <si>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</si>
  <si>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</si>
  <si>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</si>
  <si>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</si>
  <si>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</si>
  <si>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</si>
  <si>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</si>
  <si>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</si>
  <si>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</si>
  <si>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</si>
  <si>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</si>
  <si>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</si>
  <si>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</si>
  <si>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</si>
  <si>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</si>
  <si>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</si>
  <si>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</si>
  <si>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</si>
  <si>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</si>
  <si>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</si>
  <si>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</si>
  <si>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</si>
  <si>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</si>
  <si>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</si>
  <si>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</si>
  <si>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</si>
  <si>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</si>
  <si>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</si>
  <si>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</si>
  <si>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</si>
  <si>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</si>
  <si>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</si>
  <si>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</si>
  <si>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</si>
  <si>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</si>
  <si>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</si>
  <si>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</si>
  <si>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</si>
  <si>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</si>
  <si>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</si>
  <si>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</si>
  <si>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</si>
  <si>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</si>
  <si>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</si>
  <si>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</si>
  <si>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</si>
  <si>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</si>
  <si>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</si>
  <si>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</si>
  <si>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</si>
  <si>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</si>
  <si>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</si>
  <si>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</si>
  <si>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</si>
  <si>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</si>
  <si>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</si>
  <si>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</si>
  <si>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</si>
  <si>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</si>
  <si>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</si>
  <si>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</si>
  <si>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</si>
  <si>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</si>
  <si>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</si>
  <si>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</si>
  <si>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</si>
  <si>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</si>
  <si>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</si>
  <si>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</si>
  <si>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</si>
  <si>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</si>
  <si>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</si>
  <si>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</si>
  <si>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</si>
  <si>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</si>
  <si>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</si>
  <si>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</si>
  <si>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</si>
  <si>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</si>
  <si>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</si>
  <si>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</si>
  <si>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</si>
  <si>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</si>
  <si>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</si>
  <si>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遠野市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</si>
  <si>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</si>
  <si>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</si>
  <si>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</si>
  <si>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</si>
  <si>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</si>
  <si>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</si>
  <si>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</si>
  <si>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</si>
  <si>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</si>
  <si>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</si>
  <si>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</si>
  <si>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</si>
  <si>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</si>
  <si>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</si>
  <si>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</si>
  <si>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</si>
  <si>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</si>
  <si>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①経常収支比率は100％に近い数値となっている
　が、一般会計からの繰入金に頼らざるを得ない状
　況であり、使用料体系の見直しの検討が必要であ
　る。
②累積欠損金は発生していない。
③流動比率は類似団体平均値を上回っているが、
　 100％を下回っている。不足分は、次年度の留保
　資金、一般会計からの出資金等で補填する。
④施設整備が概ね完了しているため、建設改良費に
　対する企業債残高は年々減少していくが、今後施
　設の改築更新が想定されるため、効率的かつ効果
　的な改築更新計画を立案することが必要である。
⑤経費回収率は類似団体平均値を下回っており、使
　用料収益で経費を賄うことができていない状況で
　あることから、経費削減に努めるとともに、使用
　料体系の見直しの検討が必要である。
⑥汚水処理原価は類似団体平均値を上回っているこ
　とから、経費削減に努めるとともに、未水洗化世
　帯の解消に努めていく。
⑦施設利用率は類似団体平均値を下回っているが、
　一定の水準は保っている。今後も適正な施設管理
　に努めていく。
⑧水洗化率は95％を超えており、高い水準である。
　今後も、未水洗化世帯の解消に努めていく。</t>
    <rPh sb="13" eb="14">
      <t>チカ</t>
    </rPh>
    <rPh sb="15" eb="17">
      <t>スウチ</t>
    </rPh>
    <rPh sb="418" eb="420">
      <t>ルイジ</t>
    </rPh>
    <rPh sb="420" eb="422">
      <t>ダンタイ</t>
    </rPh>
    <rPh sb="422" eb="424">
      <t>ヘイキン</t>
    </rPh>
    <rPh sb="424" eb="425">
      <t>チ</t>
    </rPh>
    <rPh sb="426" eb="428">
      <t>シタマワ</t>
    </rPh>
    <rPh sb="494" eb="496">
      <t>コンゴ</t>
    </rPh>
    <phoneticPr fontId="4"/>
  </si>
  <si>
    <r>
      <t>　管渠施設は比較的新しい施設であるため、現在のところは、大規模な更新投資は予定していない。
　</t>
    </r>
    <r>
      <rPr>
        <sz val="11"/>
        <color rgb="FFFF0000"/>
        <rFont val="ＭＳ ゴシック"/>
        <family val="3"/>
        <charset val="128"/>
      </rPr>
      <t>耐用年数を経過した資産については、機能強化計画に基づき、国の補助制度を活用し、計画的な更新を進めていく。</t>
    </r>
    <rPh sb="1" eb="3">
      <t>カンキョ</t>
    </rPh>
    <rPh sb="3" eb="5">
      <t>シセツ</t>
    </rPh>
    <rPh sb="6" eb="9">
      <t>ヒカクテキ</t>
    </rPh>
    <rPh sb="9" eb="10">
      <t>アタラ</t>
    </rPh>
    <rPh sb="12" eb="14">
      <t>シセツ</t>
    </rPh>
    <rPh sb="20" eb="22">
      <t>ゲンザイ</t>
    </rPh>
    <rPh sb="28" eb="31">
      <t>ダイキボ</t>
    </rPh>
    <rPh sb="32" eb="36">
      <t>コウシントウシ</t>
    </rPh>
    <rPh sb="37" eb="39">
      <t>ヨテイ</t>
    </rPh>
    <rPh sb="47" eb="51">
      <t>タイヨウネンスウ</t>
    </rPh>
    <rPh sb="52" eb="54">
      <t>ケイカ</t>
    </rPh>
    <rPh sb="56" eb="58">
      <t>シサン</t>
    </rPh>
    <rPh sb="64" eb="68">
      <t>キノウキョウカ</t>
    </rPh>
    <rPh sb="68" eb="70">
      <t>ケイカク</t>
    </rPh>
    <rPh sb="71" eb="72">
      <t>モト</t>
    </rPh>
    <rPh sb="75" eb="76">
      <t>クニ</t>
    </rPh>
    <rPh sb="77" eb="81">
      <t>ホジョセイド</t>
    </rPh>
    <rPh sb="82" eb="84">
      <t>カツヨウ</t>
    </rPh>
    <rPh sb="86" eb="89">
      <t>ケイカクテキ</t>
    </rPh>
    <rPh sb="90" eb="92">
      <t>コウシン</t>
    </rPh>
    <rPh sb="93" eb="94">
      <t>スス</t>
    </rPh>
    <phoneticPr fontId="16"/>
  </si>
  <si>
    <t>　経費回収率から判断すると、使用料収益で経費を賄うことができておらず、今後、人口減少に伴い、さらなる使用料収益の減少が予想される。
　使用料体系の見直しの検討をはじめ、経営改善に向けた具体的な取組を行っていく。</t>
    <rPh sb="35" eb="37">
      <t>コンゴ</t>
    </rPh>
    <rPh sb="38" eb="40">
      <t>ジンコウ</t>
    </rPh>
    <rPh sb="40" eb="42">
      <t>ゲンショウ</t>
    </rPh>
    <rPh sb="43" eb="44">
      <t>トモナ</t>
    </rPh>
    <rPh sb="50" eb="53">
      <t>シヨウリョウ</t>
    </rPh>
    <rPh sb="53" eb="55">
      <t>シュウエキ</t>
    </rPh>
    <rPh sb="56" eb="58">
      <t>ゲンショウ</t>
    </rPh>
    <rPh sb="59" eb="61">
      <t>ヨソウ</t>
    </rPh>
    <rPh sb="67" eb="70">
      <t>シヨウリョウ</t>
    </rPh>
    <rPh sb="70" eb="72">
      <t>タイケイ</t>
    </rPh>
    <rPh sb="73" eb="75">
      <t>ミナオ</t>
    </rPh>
    <rPh sb="77" eb="79">
      <t>ケントウ</t>
    </rPh>
    <rPh sb="92" eb="95">
      <t>グタイテキ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</si>
</sst>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5" fillId="0" borderId="6" xfId="2" applyFont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15" fillId="0" borderId="7" xfId="2" applyFont="1" applyBorder="1" applyAlignment="1" applyProtection="1">
      <alignment horizontal="left" vertical="top" wrapText="1"/>
      <protection locked="0"/>
    </xf>
    <xf numFmtId="0" fontId="15" fillId="0" borderId="8" xfId="2" applyFont="1" applyBorder="1" applyAlignment="1" applyProtection="1">
      <alignment horizontal="left" vertical="top" wrapText="1"/>
      <protection locked="0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5" fillId="0" borderId="9" xfId="2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D-4597-9797-63352E8B4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2D-4597-9797-63352E8B4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43.95</c:v>
                </c:pt>
                <c:pt idx="3">
                  <c:v>46.31</c:v>
                </c:pt>
                <c:pt idx="4">
                  <c:v>43.66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0-42A4-8B9C-F37255705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50.14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0-42A4-8B9C-F37255705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95.32</c:v>
                </c:pt>
                <c:pt idx="3">
                  <c:v>97.09</c:v>
                </c:pt>
                <c:pt idx="4">
                  <c:v>96.97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AC-431B-A5B6-EAF1B6035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84.98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AC-431B-A5B6-EAF1B6035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107.76</c:v>
                </c:pt>
                <c:pt idx="3">
                  <c:v>100.37</c:v>
                </c:pt>
                <c:pt idx="4">
                  <c:v>99.11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5-4E52-BA0F-06DF2C34C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103.6</c:v>
                </c:pt>
                <c:pt idx="3">
                  <c:v>106.37</c:v>
                </c:pt>
                <c:pt idx="4">
                  <c:v>106.07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75-4E52-BA0F-06DF2C34C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4.1500000000000004</c:v>
                </c:pt>
                <c:pt idx="3">
                  <c:v>7.59</c:v>
                </c:pt>
                <c:pt idx="4">
                  <c:v>10.41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9C-436A-9469-CCAF61236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23.06</c:v>
                </c:pt>
                <c:pt idx="3">
                  <c:v>20.34</c:v>
                </c:pt>
                <c:pt idx="4">
                  <c:v>21.85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9C-436A-9469-CCAF61236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94-417A-96E8-C4469DF7E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94-417A-96E8-C4469DF7E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A-4E7E-ACB9-36FB6BB2B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193.99</c:v>
                </c:pt>
                <c:pt idx="3">
                  <c:v>139.02000000000001</c:v>
                </c:pt>
                <c:pt idx="4">
                  <c:v>132.04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8A-4E7E-ACB9-36FB6BB2B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35.97</c:v>
                </c:pt>
                <c:pt idx="3">
                  <c:v>39.04</c:v>
                </c:pt>
                <c:pt idx="4">
                  <c:v>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5-42D2-A9B4-2C1BE1ABF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26.99</c:v>
                </c:pt>
                <c:pt idx="3">
                  <c:v>29.13</c:v>
                </c:pt>
                <c:pt idx="4">
                  <c:v>35.69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25-42D2-A9B4-2C1BE1ABF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6005.36</c:v>
                </c:pt>
                <c:pt idx="3">
                  <c:v>4948.91</c:v>
                </c:pt>
                <c:pt idx="4">
                  <c:v>4603.38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B-43C6-BA87-3E55E1385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826.83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2B-43C6-BA87-3E55E1385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26.25</c:v>
                </c:pt>
                <c:pt idx="3">
                  <c:v>44.21</c:v>
                </c:pt>
                <c:pt idx="4">
                  <c:v>36.19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D4-4F70-BC11-F91503780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57.31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D4-4F70-BC11-F91503780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501.74</c:v>
                </c:pt>
                <c:pt idx="3">
                  <c:v>303.38</c:v>
                </c:pt>
                <c:pt idx="4">
                  <c:v>373.81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9-49D0-8E95-5E29664E5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273.52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89-49D0-8E95-5E29664E5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【128.23】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1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</row>
    <row r="3" spans="1:7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</row>
    <row r="4" spans="1:7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0" t="str">
        <f>データ!H6</f>
        <v>岩手県　遠野市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7" t="s">
        <v>1</v>
      </c>
      <c r="C7" s="57"/>
      <c r="D7" s="57"/>
      <c r="E7" s="57"/>
      <c r="F7" s="57"/>
      <c r="G7" s="57"/>
      <c r="H7" s="57"/>
      <c r="I7" s="57" t="s">
        <v>2</v>
      </c>
      <c r="J7" s="57"/>
      <c r="K7" s="57"/>
      <c r="L7" s="57"/>
      <c r="M7" s="57"/>
      <c r="N7" s="57"/>
      <c r="O7" s="57"/>
      <c r="P7" s="57" t="s">
        <v>3</v>
      </c>
      <c r="Q7" s="57"/>
      <c r="R7" s="57"/>
      <c r="S7" s="57"/>
      <c r="T7" s="57"/>
      <c r="U7" s="57"/>
      <c r="V7" s="57"/>
      <c r="W7" s="57" t="s">
        <v>4</v>
      </c>
      <c r="X7" s="57"/>
      <c r="Y7" s="57"/>
      <c r="Z7" s="57"/>
      <c r="AA7" s="57"/>
      <c r="AB7" s="57"/>
      <c r="AC7" s="57"/>
      <c r="AD7" s="57" t="s">
        <v>5</v>
      </c>
      <c r="AE7" s="57"/>
      <c r="AF7" s="57"/>
      <c r="AG7" s="57"/>
      <c r="AH7" s="57"/>
      <c r="AI7" s="57"/>
      <c r="AJ7" s="57"/>
      <c r="AK7" s="3"/>
      <c r="AL7" s="57" t="s">
        <v>6</v>
      </c>
      <c r="AM7" s="57"/>
      <c r="AN7" s="57"/>
      <c r="AO7" s="57"/>
      <c r="AP7" s="57"/>
      <c r="AQ7" s="57"/>
      <c r="AR7" s="57"/>
      <c r="AS7" s="57"/>
      <c r="AT7" s="57" t="s">
        <v>7</v>
      </c>
      <c r="AU7" s="57"/>
      <c r="AV7" s="57"/>
      <c r="AW7" s="57"/>
      <c r="AX7" s="57"/>
      <c r="AY7" s="57"/>
      <c r="AZ7" s="57"/>
      <c r="BA7" s="57"/>
      <c r="BB7" s="57" t="s">
        <v>8</v>
      </c>
      <c r="BC7" s="57"/>
      <c r="BD7" s="57"/>
      <c r="BE7" s="57"/>
      <c r="BF7" s="57"/>
      <c r="BG7" s="57"/>
      <c r="BH7" s="57"/>
      <c r="BI7" s="57"/>
      <c r="BJ7" s="3"/>
      <c r="BK7" s="3"/>
      <c r="BL7" s="81" t="s">
        <v>9</v>
      </c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3"/>
    </row>
    <row r="8" spans="1:78" ht="18.75" customHeight="1" x14ac:dyDescent="0.15">
      <c r="A8" s="2"/>
      <c r="B8" s="77" t="str">
        <f>データ!I6</f>
        <v>法適用</v>
      </c>
      <c r="C8" s="77"/>
      <c r="D8" s="77"/>
      <c r="E8" s="77"/>
      <c r="F8" s="77"/>
      <c r="G8" s="77"/>
      <c r="H8" s="77"/>
      <c r="I8" s="77" t="str">
        <f>データ!J6</f>
        <v>下水道事業</v>
      </c>
      <c r="J8" s="77"/>
      <c r="K8" s="77"/>
      <c r="L8" s="77"/>
      <c r="M8" s="77"/>
      <c r="N8" s="77"/>
      <c r="O8" s="77"/>
      <c r="P8" s="77" t="str">
        <f>データ!K6</f>
        <v>農業集落排水</v>
      </c>
      <c r="Q8" s="77"/>
      <c r="R8" s="77"/>
      <c r="S8" s="77"/>
      <c r="T8" s="77"/>
      <c r="U8" s="77"/>
      <c r="V8" s="77"/>
      <c r="W8" s="77" t="str">
        <f>データ!L6</f>
        <v>F2</v>
      </c>
      <c r="X8" s="77"/>
      <c r="Y8" s="77"/>
      <c r="Z8" s="77"/>
      <c r="AA8" s="77"/>
      <c r="AB8" s="77"/>
      <c r="AC8" s="77"/>
      <c r="AD8" s="78" t="str">
        <f>データ!$M$6</f>
        <v>非設置</v>
      </c>
      <c r="AE8" s="78"/>
      <c r="AF8" s="78"/>
      <c r="AG8" s="78"/>
      <c r="AH8" s="78"/>
      <c r="AI8" s="78"/>
      <c r="AJ8" s="78"/>
      <c r="AK8" s="3"/>
      <c r="AL8" s="51">
        <f>データ!S6</f>
        <v>25526</v>
      </c>
      <c r="AM8" s="51"/>
      <c r="AN8" s="51"/>
      <c r="AO8" s="51"/>
      <c r="AP8" s="51"/>
      <c r="AQ8" s="51"/>
      <c r="AR8" s="51"/>
      <c r="AS8" s="51"/>
      <c r="AT8" s="52">
        <f>データ!T6</f>
        <v>825.97</v>
      </c>
      <c r="AU8" s="52"/>
      <c r="AV8" s="52"/>
      <c r="AW8" s="52"/>
      <c r="AX8" s="52"/>
      <c r="AY8" s="52"/>
      <c r="AZ8" s="52"/>
      <c r="BA8" s="52"/>
      <c r="BB8" s="52">
        <f>データ!U6</f>
        <v>30.9</v>
      </c>
      <c r="BC8" s="52"/>
      <c r="BD8" s="52"/>
      <c r="BE8" s="52"/>
      <c r="BF8" s="52"/>
      <c r="BG8" s="52"/>
      <c r="BH8" s="52"/>
      <c r="BI8" s="52"/>
      <c r="BJ8" s="3"/>
      <c r="BK8" s="3"/>
      <c r="BL8" s="73" t="s">
        <v>10</v>
      </c>
      <c r="BM8" s="74"/>
      <c r="BN8" s="75" t="s">
        <v>11</v>
      </c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6"/>
    </row>
    <row r="9" spans="1:78" ht="18.75" customHeight="1" x14ac:dyDescent="0.15">
      <c r="A9" s="2"/>
      <c r="B9" s="57" t="s">
        <v>12</v>
      </c>
      <c r="C9" s="57"/>
      <c r="D9" s="57"/>
      <c r="E9" s="57"/>
      <c r="F9" s="57"/>
      <c r="G9" s="57"/>
      <c r="H9" s="57"/>
      <c r="I9" s="57" t="s">
        <v>13</v>
      </c>
      <c r="J9" s="57"/>
      <c r="K9" s="57"/>
      <c r="L9" s="57"/>
      <c r="M9" s="57"/>
      <c r="N9" s="57"/>
      <c r="O9" s="57"/>
      <c r="P9" s="57" t="s">
        <v>14</v>
      </c>
      <c r="Q9" s="57"/>
      <c r="R9" s="57"/>
      <c r="S9" s="57"/>
      <c r="T9" s="57"/>
      <c r="U9" s="57"/>
      <c r="V9" s="57"/>
      <c r="W9" s="57" t="s">
        <v>15</v>
      </c>
      <c r="X9" s="57"/>
      <c r="Y9" s="57"/>
      <c r="Z9" s="57"/>
      <c r="AA9" s="57"/>
      <c r="AB9" s="57"/>
      <c r="AC9" s="57"/>
      <c r="AD9" s="57" t="s">
        <v>16</v>
      </c>
      <c r="AE9" s="57"/>
      <c r="AF9" s="57"/>
      <c r="AG9" s="57"/>
      <c r="AH9" s="57"/>
      <c r="AI9" s="57"/>
      <c r="AJ9" s="57"/>
      <c r="AK9" s="3"/>
      <c r="AL9" s="57" t="s">
        <v>17</v>
      </c>
      <c r="AM9" s="57"/>
      <c r="AN9" s="57"/>
      <c r="AO9" s="57"/>
      <c r="AP9" s="57"/>
      <c r="AQ9" s="57"/>
      <c r="AR9" s="57"/>
      <c r="AS9" s="57"/>
      <c r="AT9" s="57" t="s">
        <v>18</v>
      </c>
      <c r="AU9" s="57"/>
      <c r="AV9" s="57"/>
      <c r="AW9" s="57"/>
      <c r="AX9" s="57"/>
      <c r="AY9" s="57"/>
      <c r="AZ9" s="57"/>
      <c r="BA9" s="57"/>
      <c r="BB9" s="57" t="s">
        <v>19</v>
      </c>
      <c r="BC9" s="57"/>
      <c r="BD9" s="57"/>
      <c r="BE9" s="57"/>
      <c r="BF9" s="57"/>
      <c r="BG9" s="57"/>
      <c r="BH9" s="57"/>
      <c r="BI9" s="57"/>
      <c r="BJ9" s="3"/>
      <c r="BK9" s="3"/>
      <c r="BL9" s="58" t="s">
        <v>20</v>
      </c>
      <c r="BM9" s="59"/>
      <c r="BN9" s="60" t="s">
        <v>21</v>
      </c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1"/>
    </row>
    <row r="10" spans="1:78" ht="18.75" customHeight="1" x14ac:dyDescent="0.15">
      <c r="A10" s="2"/>
      <c r="B10" s="52" t="str">
        <f>データ!N6</f>
        <v>-</v>
      </c>
      <c r="C10" s="52"/>
      <c r="D10" s="52"/>
      <c r="E10" s="52"/>
      <c r="F10" s="52"/>
      <c r="G10" s="52"/>
      <c r="H10" s="52"/>
      <c r="I10" s="52">
        <f>データ!O6</f>
        <v>71.569999999999993</v>
      </c>
      <c r="J10" s="52"/>
      <c r="K10" s="52"/>
      <c r="L10" s="52"/>
      <c r="M10" s="52"/>
      <c r="N10" s="52"/>
      <c r="O10" s="52"/>
      <c r="P10" s="52">
        <f>データ!P6</f>
        <v>2.86</v>
      </c>
      <c r="Q10" s="52"/>
      <c r="R10" s="52"/>
      <c r="S10" s="52"/>
      <c r="T10" s="52"/>
      <c r="U10" s="52"/>
      <c r="V10" s="52"/>
      <c r="W10" s="52">
        <f>データ!Q6</f>
        <v>94.28</v>
      </c>
      <c r="X10" s="52"/>
      <c r="Y10" s="52"/>
      <c r="Z10" s="52"/>
      <c r="AA10" s="52"/>
      <c r="AB10" s="52"/>
      <c r="AC10" s="52"/>
      <c r="AD10" s="51">
        <f>データ!R6</f>
        <v>2612</v>
      </c>
      <c r="AE10" s="51"/>
      <c r="AF10" s="51"/>
      <c r="AG10" s="51"/>
      <c r="AH10" s="51"/>
      <c r="AI10" s="51"/>
      <c r="AJ10" s="51"/>
      <c r="AK10" s="2"/>
      <c r="AL10" s="51">
        <f>データ!V6</f>
        <v>725</v>
      </c>
      <c r="AM10" s="51"/>
      <c r="AN10" s="51"/>
      <c r="AO10" s="51"/>
      <c r="AP10" s="51"/>
      <c r="AQ10" s="51"/>
      <c r="AR10" s="51"/>
      <c r="AS10" s="51"/>
      <c r="AT10" s="52">
        <f>データ!W6</f>
        <v>0.35</v>
      </c>
      <c r="AU10" s="52"/>
      <c r="AV10" s="52"/>
      <c r="AW10" s="52"/>
      <c r="AX10" s="52"/>
      <c r="AY10" s="52"/>
      <c r="AZ10" s="52"/>
      <c r="BA10" s="52"/>
      <c r="BB10" s="52">
        <f>データ!X6</f>
        <v>2071.4299999999998</v>
      </c>
      <c r="BC10" s="52"/>
      <c r="BD10" s="52"/>
      <c r="BE10" s="52"/>
      <c r="BF10" s="52"/>
      <c r="BG10" s="52"/>
      <c r="BH10" s="52"/>
      <c r="BI10" s="52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2" t="s">
        <v>24</v>
      </c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</row>
    <row r="14" spans="1:78" ht="13.5" customHeight="1" x14ac:dyDescent="0.15">
      <c r="A14" s="2"/>
      <c r="B14" s="64" t="s">
        <v>25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6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7" t="s">
        <v>114</v>
      </c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7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7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7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7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7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7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7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7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7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7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7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7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7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7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7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7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7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7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7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7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7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7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7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7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7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7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7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70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2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115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44" t="s">
        <v>116</v>
      </c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6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44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6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44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6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44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6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44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6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44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6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44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6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44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6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44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6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44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6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44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6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44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6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44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6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44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6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44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6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44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6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47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9"/>
    </row>
    <row r="83" spans="1:78" x14ac:dyDescent="0.15">
      <c r="C83" s="50" t="s">
        <v>30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【104.16】</v>
      </c>
      <c r="F85" s="12" t="str">
        <f>データ!AT6</f>
        <v>【128.23】</v>
      </c>
      <c r="G85" s="12" t="str">
        <f>データ!BE6</f>
        <v>【34.77】</v>
      </c>
      <c r="H85" s="12" t="str">
        <f>データ!BP6</f>
        <v>【786.37】</v>
      </c>
      <c r="I85" s="12" t="str">
        <f>データ!CA6</f>
        <v>【60.65】</v>
      </c>
      <c r="J85" s="12" t="str">
        <f>データ!CL6</f>
        <v>【256.97】</v>
      </c>
      <c r="K85" s="12" t="str">
        <f>データ!CW6</f>
        <v>【61.14】</v>
      </c>
      <c r="L85" s="12" t="str">
        <f>データ!DH6</f>
        <v>【86.91】</v>
      </c>
      <c r="M85" s="12" t="str">
        <f>データ!DS6</f>
        <v>【24.95】</v>
      </c>
      <c r="N85" s="12" t="str">
        <f>データ!ED6</f>
        <v>【0.00】</v>
      </c>
      <c r="O85" s="12" t="str">
        <f>データ!EO6</f>
        <v>【0.03】</v>
      </c>
    </row>
  </sheetData>
  <sheetProtection algorithmName="SHA-512" hashValue="pdiIx+3xXGpHJS9QhxuYQv2lKBV09JsJixVgCfAqDdiEFLpB32gp3WXvRsCz97GZWwhML6ESn6tWN/TrFbADgA==" saltValue="sVqPzGCyLVPJGmc1d/uR5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85" t="s">
        <v>52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7"/>
      <c r="Y3" s="91" t="s">
        <v>53</v>
      </c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 t="s">
        <v>54</v>
      </c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88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90"/>
      <c r="Y4" s="84" t="s">
        <v>56</v>
      </c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 t="s">
        <v>57</v>
      </c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 t="s">
        <v>58</v>
      </c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 t="s">
        <v>59</v>
      </c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 t="s">
        <v>60</v>
      </c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 t="s">
        <v>61</v>
      </c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 t="s">
        <v>62</v>
      </c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 t="s">
        <v>63</v>
      </c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 t="s">
        <v>64</v>
      </c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 t="s">
        <v>65</v>
      </c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 t="s">
        <v>66</v>
      </c>
      <c r="EF4" s="84"/>
      <c r="EG4" s="84"/>
      <c r="EH4" s="84"/>
      <c r="EI4" s="84"/>
      <c r="EJ4" s="84"/>
      <c r="EK4" s="84"/>
      <c r="EL4" s="84"/>
      <c r="EM4" s="84"/>
      <c r="EN4" s="84"/>
      <c r="EO4" s="84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32085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岩手県　遠野市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>
        <f t="shared" si="3"/>
        <v>71.569999999999993</v>
      </c>
      <c r="P6" s="20">
        <f t="shared" si="3"/>
        <v>2.86</v>
      </c>
      <c r="Q6" s="20">
        <f t="shared" si="3"/>
        <v>94.28</v>
      </c>
      <c r="R6" s="20">
        <f t="shared" si="3"/>
        <v>2612</v>
      </c>
      <c r="S6" s="20">
        <f t="shared" si="3"/>
        <v>25526</v>
      </c>
      <c r="T6" s="20">
        <f t="shared" si="3"/>
        <v>825.97</v>
      </c>
      <c r="U6" s="20">
        <f t="shared" si="3"/>
        <v>30.9</v>
      </c>
      <c r="V6" s="20">
        <f t="shared" si="3"/>
        <v>725</v>
      </c>
      <c r="W6" s="20">
        <f t="shared" si="3"/>
        <v>0.35</v>
      </c>
      <c r="X6" s="20">
        <f t="shared" si="3"/>
        <v>2071.4299999999998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107.76</v>
      </c>
      <c r="AB6" s="21">
        <f t="shared" si="4"/>
        <v>100.37</v>
      </c>
      <c r="AC6" s="21">
        <f t="shared" si="4"/>
        <v>99.11</v>
      </c>
      <c r="AD6" s="21" t="str">
        <f t="shared" si="4"/>
        <v>-</v>
      </c>
      <c r="AE6" s="21" t="str">
        <f t="shared" si="4"/>
        <v>-</v>
      </c>
      <c r="AF6" s="21">
        <f t="shared" si="4"/>
        <v>103.6</v>
      </c>
      <c r="AG6" s="21">
        <f t="shared" si="4"/>
        <v>106.37</v>
      </c>
      <c r="AH6" s="21">
        <f t="shared" si="4"/>
        <v>106.07</v>
      </c>
      <c r="AI6" s="20" t="str">
        <f>IF(AI7="","",IF(AI7="-","【-】","【"&amp;SUBSTITUTE(TEXT(AI7,"#,##0.00"),"-","△")&amp;"】"))</f>
        <v>【104.16】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193.99</v>
      </c>
      <c r="AR6" s="21">
        <f t="shared" si="5"/>
        <v>139.02000000000001</v>
      </c>
      <c r="AS6" s="21">
        <f t="shared" si="5"/>
        <v>132.04</v>
      </c>
      <c r="AT6" s="20" t="str">
        <f>IF(AT7="","",IF(AT7="-","【-】","【"&amp;SUBSTITUTE(TEXT(AT7,"#,##0.00"),"-","△")&amp;"】"))</f>
        <v>【128.23】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35.97</v>
      </c>
      <c r="AX6" s="21">
        <f t="shared" si="6"/>
        <v>39.04</v>
      </c>
      <c r="AY6" s="21">
        <f t="shared" si="6"/>
        <v>36.1</v>
      </c>
      <c r="AZ6" s="21" t="str">
        <f t="shared" si="6"/>
        <v>-</v>
      </c>
      <c r="BA6" s="21" t="str">
        <f t="shared" si="6"/>
        <v>-</v>
      </c>
      <c r="BB6" s="21">
        <f t="shared" si="6"/>
        <v>26.99</v>
      </c>
      <c r="BC6" s="21">
        <f t="shared" si="6"/>
        <v>29.13</v>
      </c>
      <c r="BD6" s="21">
        <f t="shared" si="6"/>
        <v>35.69</v>
      </c>
      <c r="BE6" s="20" t="str">
        <f>IF(BE7="","",IF(BE7="-","【-】","【"&amp;SUBSTITUTE(TEXT(BE7,"#,##0.00"),"-","△")&amp;"】"))</f>
        <v>【34.77】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6005.36</v>
      </c>
      <c r="BI6" s="21">
        <f t="shared" si="7"/>
        <v>4948.91</v>
      </c>
      <c r="BJ6" s="21">
        <f t="shared" si="7"/>
        <v>4603.38</v>
      </c>
      <c r="BK6" s="21" t="str">
        <f t="shared" si="7"/>
        <v>-</v>
      </c>
      <c r="BL6" s="21" t="str">
        <f t="shared" si="7"/>
        <v>-</v>
      </c>
      <c r="BM6" s="21">
        <f t="shared" si="7"/>
        <v>826.83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26.25</v>
      </c>
      <c r="BT6" s="21">
        <f t="shared" si="8"/>
        <v>44.21</v>
      </c>
      <c r="BU6" s="21">
        <f t="shared" si="8"/>
        <v>36.19</v>
      </c>
      <c r="BV6" s="21" t="str">
        <f t="shared" si="8"/>
        <v>-</v>
      </c>
      <c r="BW6" s="21" t="str">
        <f t="shared" si="8"/>
        <v>-</v>
      </c>
      <c r="BX6" s="21">
        <f t="shared" si="8"/>
        <v>57.31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501.74</v>
      </c>
      <c r="CE6" s="21">
        <f t="shared" si="9"/>
        <v>303.38</v>
      </c>
      <c r="CF6" s="21">
        <f t="shared" si="9"/>
        <v>373.81</v>
      </c>
      <c r="CG6" s="21" t="str">
        <f t="shared" si="9"/>
        <v>-</v>
      </c>
      <c r="CH6" s="21" t="str">
        <f t="shared" si="9"/>
        <v>-</v>
      </c>
      <c r="CI6" s="21">
        <f t="shared" si="9"/>
        <v>273.52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43.95</v>
      </c>
      <c r="CP6" s="21">
        <f t="shared" si="10"/>
        <v>46.31</v>
      </c>
      <c r="CQ6" s="21">
        <f t="shared" si="10"/>
        <v>43.66</v>
      </c>
      <c r="CR6" s="21" t="str">
        <f t="shared" si="10"/>
        <v>-</v>
      </c>
      <c r="CS6" s="21" t="str">
        <f t="shared" si="10"/>
        <v>-</v>
      </c>
      <c r="CT6" s="21">
        <f t="shared" si="10"/>
        <v>50.14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95.32</v>
      </c>
      <c r="DA6" s="21">
        <f t="shared" si="11"/>
        <v>97.09</v>
      </c>
      <c r="DB6" s="21">
        <f t="shared" si="11"/>
        <v>96.97</v>
      </c>
      <c r="DC6" s="21" t="str">
        <f t="shared" si="11"/>
        <v>-</v>
      </c>
      <c r="DD6" s="21" t="str">
        <f t="shared" si="11"/>
        <v>-</v>
      </c>
      <c r="DE6" s="21">
        <f t="shared" si="11"/>
        <v>84.98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4.1500000000000004</v>
      </c>
      <c r="DL6" s="21">
        <f t="shared" si="12"/>
        <v>7.59</v>
      </c>
      <c r="DM6" s="21">
        <f t="shared" si="12"/>
        <v>10.41</v>
      </c>
      <c r="DN6" s="21" t="str">
        <f t="shared" si="12"/>
        <v>-</v>
      </c>
      <c r="DO6" s="21" t="str">
        <f t="shared" si="12"/>
        <v>-</v>
      </c>
      <c r="DP6" s="21">
        <f t="shared" si="12"/>
        <v>23.06</v>
      </c>
      <c r="DQ6" s="21">
        <f t="shared" si="12"/>
        <v>20.34</v>
      </c>
      <c r="DR6" s="21">
        <f t="shared" si="12"/>
        <v>21.85</v>
      </c>
      <c r="DS6" s="20" t="str">
        <f>IF(DS7="","",IF(DS7="-","【-】","【"&amp;SUBSTITUTE(TEXT(DS7,"#,##0.00"),"-","△")&amp;"】"))</f>
        <v>【24.95】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0.02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8" s="22" customFormat="1" x14ac:dyDescent="0.15">
      <c r="A7" s="14"/>
      <c r="B7" s="23">
        <v>2021</v>
      </c>
      <c r="C7" s="23">
        <v>32085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71.569999999999993</v>
      </c>
      <c r="P7" s="24">
        <v>2.86</v>
      </c>
      <c r="Q7" s="24">
        <v>94.28</v>
      </c>
      <c r="R7" s="24">
        <v>2612</v>
      </c>
      <c r="S7" s="24">
        <v>25526</v>
      </c>
      <c r="T7" s="24">
        <v>825.97</v>
      </c>
      <c r="U7" s="24">
        <v>30.9</v>
      </c>
      <c r="V7" s="24">
        <v>725</v>
      </c>
      <c r="W7" s="24">
        <v>0.35</v>
      </c>
      <c r="X7" s="24">
        <v>2071.4299999999998</v>
      </c>
      <c r="Y7" s="24" t="s">
        <v>102</v>
      </c>
      <c r="Z7" s="24" t="s">
        <v>102</v>
      </c>
      <c r="AA7" s="24">
        <v>107.76</v>
      </c>
      <c r="AB7" s="24">
        <v>100.37</v>
      </c>
      <c r="AC7" s="24">
        <v>99.11</v>
      </c>
      <c r="AD7" s="24" t="s">
        <v>102</v>
      </c>
      <c r="AE7" s="24" t="s">
        <v>102</v>
      </c>
      <c r="AF7" s="24">
        <v>103.6</v>
      </c>
      <c r="AG7" s="24">
        <v>106.37</v>
      </c>
      <c r="AH7" s="24">
        <v>106.07</v>
      </c>
      <c r="AI7" s="24">
        <v>104.16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193.99</v>
      </c>
      <c r="AR7" s="24">
        <v>139.02000000000001</v>
      </c>
      <c r="AS7" s="24">
        <v>132.04</v>
      </c>
      <c r="AT7" s="24">
        <v>128.22999999999999</v>
      </c>
      <c r="AU7" s="24" t="s">
        <v>102</v>
      </c>
      <c r="AV7" s="24" t="s">
        <v>102</v>
      </c>
      <c r="AW7" s="24">
        <v>35.97</v>
      </c>
      <c r="AX7" s="24">
        <v>39.04</v>
      </c>
      <c r="AY7" s="24">
        <v>36.1</v>
      </c>
      <c r="AZ7" s="24" t="s">
        <v>102</v>
      </c>
      <c r="BA7" s="24" t="s">
        <v>102</v>
      </c>
      <c r="BB7" s="24">
        <v>26.99</v>
      </c>
      <c r="BC7" s="24">
        <v>29.13</v>
      </c>
      <c r="BD7" s="24">
        <v>35.69</v>
      </c>
      <c r="BE7" s="24">
        <v>34.770000000000003</v>
      </c>
      <c r="BF7" s="24" t="s">
        <v>102</v>
      </c>
      <c r="BG7" s="24" t="s">
        <v>102</v>
      </c>
      <c r="BH7" s="24">
        <v>6005.36</v>
      </c>
      <c r="BI7" s="24">
        <v>4948.91</v>
      </c>
      <c r="BJ7" s="24">
        <v>4603.38</v>
      </c>
      <c r="BK7" s="24" t="s">
        <v>102</v>
      </c>
      <c r="BL7" s="24" t="s">
        <v>102</v>
      </c>
      <c r="BM7" s="24">
        <v>826.83</v>
      </c>
      <c r="BN7" s="24">
        <v>867.83</v>
      </c>
      <c r="BO7" s="24">
        <v>791.76</v>
      </c>
      <c r="BP7" s="24">
        <v>786.37</v>
      </c>
      <c r="BQ7" s="24" t="s">
        <v>102</v>
      </c>
      <c r="BR7" s="24" t="s">
        <v>102</v>
      </c>
      <c r="BS7" s="24">
        <v>26.25</v>
      </c>
      <c r="BT7" s="24">
        <v>44.21</v>
      </c>
      <c r="BU7" s="24">
        <v>36.19</v>
      </c>
      <c r="BV7" s="24" t="s">
        <v>102</v>
      </c>
      <c r="BW7" s="24" t="s">
        <v>102</v>
      </c>
      <c r="BX7" s="24">
        <v>57.31</v>
      </c>
      <c r="BY7" s="24">
        <v>57.08</v>
      </c>
      <c r="BZ7" s="24">
        <v>56.26</v>
      </c>
      <c r="CA7" s="24">
        <v>60.65</v>
      </c>
      <c r="CB7" s="24" t="s">
        <v>102</v>
      </c>
      <c r="CC7" s="24" t="s">
        <v>102</v>
      </c>
      <c r="CD7" s="24">
        <v>501.74</v>
      </c>
      <c r="CE7" s="24">
        <v>303.38</v>
      </c>
      <c r="CF7" s="24">
        <v>373.81</v>
      </c>
      <c r="CG7" s="24" t="s">
        <v>102</v>
      </c>
      <c r="CH7" s="24" t="s">
        <v>102</v>
      </c>
      <c r="CI7" s="24">
        <v>273.52</v>
      </c>
      <c r="CJ7" s="24">
        <v>274.99</v>
      </c>
      <c r="CK7" s="24">
        <v>282.08999999999997</v>
      </c>
      <c r="CL7" s="24">
        <v>256.97000000000003</v>
      </c>
      <c r="CM7" s="24" t="s">
        <v>102</v>
      </c>
      <c r="CN7" s="24" t="s">
        <v>102</v>
      </c>
      <c r="CO7" s="24">
        <v>43.95</v>
      </c>
      <c r="CP7" s="24">
        <v>46.31</v>
      </c>
      <c r="CQ7" s="24">
        <v>43.66</v>
      </c>
      <c r="CR7" s="24" t="s">
        <v>102</v>
      </c>
      <c r="CS7" s="24" t="s">
        <v>102</v>
      </c>
      <c r="CT7" s="24">
        <v>50.14</v>
      </c>
      <c r="CU7" s="24">
        <v>54.83</v>
      </c>
      <c r="CV7" s="24">
        <v>66.53</v>
      </c>
      <c r="CW7" s="24">
        <v>61.14</v>
      </c>
      <c r="CX7" s="24" t="s">
        <v>102</v>
      </c>
      <c r="CY7" s="24" t="s">
        <v>102</v>
      </c>
      <c r="CZ7" s="24">
        <v>95.32</v>
      </c>
      <c r="DA7" s="24">
        <v>97.09</v>
      </c>
      <c r="DB7" s="24">
        <v>96.97</v>
      </c>
      <c r="DC7" s="24" t="s">
        <v>102</v>
      </c>
      <c r="DD7" s="24" t="s">
        <v>102</v>
      </c>
      <c r="DE7" s="24">
        <v>84.98</v>
      </c>
      <c r="DF7" s="24">
        <v>84.7</v>
      </c>
      <c r="DG7" s="24">
        <v>84.67</v>
      </c>
      <c r="DH7" s="24">
        <v>86.91</v>
      </c>
      <c r="DI7" s="24" t="s">
        <v>102</v>
      </c>
      <c r="DJ7" s="24" t="s">
        <v>102</v>
      </c>
      <c r="DK7" s="24">
        <v>4.1500000000000004</v>
      </c>
      <c r="DL7" s="24">
        <v>7.59</v>
      </c>
      <c r="DM7" s="24">
        <v>10.41</v>
      </c>
      <c r="DN7" s="24" t="s">
        <v>102</v>
      </c>
      <c r="DO7" s="24" t="s">
        <v>102</v>
      </c>
      <c r="DP7" s="24">
        <v>23.06</v>
      </c>
      <c r="DQ7" s="24">
        <v>20.34</v>
      </c>
      <c r="DR7" s="24">
        <v>21.85</v>
      </c>
      <c r="DS7" s="24">
        <v>24.95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0.02</v>
      </c>
      <c r="EM7" s="24">
        <v>0.25</v>
      </c>
      <c r="EN7" s="24">
        <v>0.05</v>
      </c>
      <c r="EO7" s="24">
        <v>0.03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2023-01-16T02:06:12Z</cp:lastPrinted>
  <dcterms:created xsi:type="dcterms:W3CDTF">2022-12-01T01:32:11Z</dcterms:created>
  <dcterms:modified xsi:type="dcterms:W3CDTF">2023-01-16T02:08:45Z</dcterms:modified>
  <cp:category/>
</cp:coreProperties>
</file>