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NO-BUNSYO2018\tono-city\07_環境整備部2018\06_上下水道課\06_下水道係\業務\08_決算\公営企業に係る「経営比較分析表」の分析等について\Ｒ４（Ｒ３決算）\"/>
    </mc:Choice>
  </mc:AlternateContent>
  <workbookProtection workbookAlgorithmName="SHA-512" workbookHashValue="xbfTeKAWgiiGHvgHSKdQ9/RprYuC7dkjUif7NKyf0y1G3sfOuDFnnDbP4804zmq0sJEKNkTLgfEl97xF5PJq8Q==" workbookSaltValue="Jj13REs+f+LZRWVu22OUE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<sst xmlns="http://schemas.openxmlformats.org/spreadsheetml/2006/main" count="275" uniqueCount="117">
  <si>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</si>
  <si>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</si>
  <si>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</si>
  <si>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</si>
  <si>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</si>
  <si>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</si>
  <si>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</si>
  <si>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</si>
  <si>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</si>
  <si>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</si>
  <si>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</si>
  <si>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</si>
  <si>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</si>
  <si>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</si>
  <si>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</si>
  <si>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</si>
  <si>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</si>
  <si>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</si>
  <si>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</si>
  <si>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</si>
  <si>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</si>
  <si>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</si>
  <si>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</si>
  <si>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</si>
  <si>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</si>
  <si>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</si>
  <si>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</si>
  <si>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</si>
  <si>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</si>
  <si>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</si>
  <si>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</si>
  <si>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</si>
  <si>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</si>
  <si>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</si>
  <si>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</si>
  <si>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</si>
  <si>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</si>
  <si>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</si>
  <si>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</si>
  <si>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</si>
  <si>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</si>
  <si>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</si>
  <si>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</si>
  <si>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</si>
  <si>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</si>
  <si>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</si>
  <si>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</si>
  <si>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</si>
  <si>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</si>
  <si>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</si>
  <si>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</si>
  <si>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</si>
  <si>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</si>
  <si>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</si>
  <si>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</si>
  <si>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</si>
  <si>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</si>
  <si>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</si>
  <si>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</si>
  <si>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</si>
  <si>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</si>
  <si>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</si>
  <si>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</si>
  <si>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</si>
  <si>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</si>
  <si>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</si>
  <si>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</si>
  <si>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</si>
  <si>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</si>
  <si>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</si>
  <si>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</si>
  <si>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</si>
  <si>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</si>
  <si>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</si>
  <si>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</si>
  <si>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</si>
  <si>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</si>
  <si>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</si>
  <si>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</si>
  <si>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</si>
  <si>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</si>
  <si>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</si>
  <si>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</si>
  <si>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</si>
  <si>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</si>
  <si>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</si>
  <si>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</si>
  <si>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</si>
  <si>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</si>
  <si>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</si>
  <si>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</si>
  <si>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</si>
  <si>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</si>
  <si>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</si>
  <si>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</si>
  <si>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</si>
  <si>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遠野市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</si>
  <si>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</si>
  <si>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</si>
  <si>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</si>
  <si>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</si>
  <si>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</si>
  <si>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</si>
  <si>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</si>
  <si>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</si>
  <si>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</si>
  <si>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</si>
  <si>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</si>
  <si>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</si>
  <si>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</si>
  <si>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</si>
  <si>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</si>
  <si>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</si>
  <si>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</si>
  <si>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　管渠施設は比較的新しい施設であるため、現在のところは、大規模な更新投資は予定していない。
　</t>
    </r>
    <r>
      <rPr>
        <sz val="11"/>
        <color rgb="FFFF0000"/>
        <rFont val="ＭＳ ゴシック"/>
        <family val="3"/>
        <charset val="128"/>
      </rPr>
      <t>耐用年数を経過した資産については、ストックマネジメント計画に基づき、国の補助制度を活用し、計画的な更新を進めていく。</t>
    </r>
    <rPh sb="1" eb="3">
      <t>カンキョ</t>
    </rPh>
    <rPh sb="3" eb="5">
      <t>シセツ</t>
    </rPh>
    <rPh sb="6" eb="9">
      <t>ヒカクテキ</t>
    </rPh>
    <rPh sb="9" eb="10">
      <t>アタラ</t>
    </rPh>
    <rPh sb="12" eb="14">
      <t>シセツ</t>
    </rPh>
    <rPh sb="20" eb="22">
      <t>ゲンザイ</t>
    </rPh>
    <rPh sb="28" eb="31">
      <t>ダイキボ</t>
    </rPh>
    <rPh sb="32" eb="36">
      <t>コウシントウシ</t>
    </rPh>
    <rPh sb="37" eb="39">
      <t>ヨテイ</t>
    </rPh>
    <rPh sb="47" eb="51">
      <t>タイヨウネンスウ</t>
    </rPh>
    <rPh sb="52" eb="54">
      <t>ケイカ</t>
    </rPh>
    <rPh sb="56" eb="58">
      <t>シサン</t>
    </rPh>
    <rPh sb="74" eb="76">
      <t>ケイカク</t>
    </rPh>
    <rPh sb="77" eb="78">
      <t>モト</t>
    </rPh>
    <rPh sb="81" eb="82">
      <t>クニ</t>
    </rPh>
    <rPh sb="83" eb="87">
      <t>ホジョセイド</t>
    </rPh>
    <rPh sb="88" eb="90">
      <t>カツヨウ</t>
    </rPh>
    <rPh sb="92" eb="95">
      <t>ケイカクテキ</t>
    </rPh>
    <rPh sb="96" eb="98">
      <t>コウシン</t>
    </rPh>
    <rPh sb="99" eb="100">
      <t>スス</t>
    </rPh>
    <phoneticPr fontId="16"/>
  </si>
  <si>
    <t xml:space="preserve">　経費回収率から判断すると、使用料収益で経費を賄うことができておらず、今後、人口減少に伴い、さらなる使用料収益の減少が予想される。
　使用料体系の見直しの検討をはじめ、経営改善に向けた具体的な取組を行っていく。
　また、未水洗化世帯に対し、接続勧奨文書及びリーフレットを配布するなど、水洗化率の向上に努めていく。
</t>
    <rPh sb="35" eb="37">
      <t>コンゴ</t>
    </rPh>
    <rPh sb="38" eb="40">
      <t>ジンコウ</t>
    </rPh>
    <rPh sb="40" eb="42">
      <t>ゲンショウ</t>
    </rPh>
    <rPh sb="43" eb="44">
      <t>トモナ</t>
    </rPh>
    <rPh sb="50" eb="53">
      <t>シヨウリョウ</t>
    </rPh>
    <rPh sb="53" eb="55">
      <t>シュウエキ</t>
    </rPh>
    <rPh sb="56" eb="58">
      <t>ゲンショウ</t>
    </rPh>
    <rPh sb="59" eb="61">
      <t>ヨソウ</t>
    </rPh>
    <rPh sb="67" eb="70">
      <t>シヨウリョウ</t>
    </rPh>
    <rPh sb="70" eb="72">
      <t>タイケイ</t>
    </rPh>
    <rPh sb="73" eb="75">
      <t>ミナオ</t>
    </rPh>
    <rPh sb="77" eb="79">
      <t>ケントウ</t>
    </rPh>
    <rPh sb="92" eb="95">
      <t>グタイテキ</t>
    </rPh>
    <rPh sb="110" eb="111">
      <t>ミ</t>
    </rPh>
    <rPh sb="111" eb="114">
      <t>スイセンカ</t>
    </rPh>
    <rPh sb="114" eb="116">
      <t>セタイ</t>
    </rPh>
    <rPh sb="117" eb="118">
      <t>タイ</t>
    </rPh>
    <rPh sb="120" eb="126">
      <t>セツゾクカンショウブンショ</t>
    </rPh>
    <rPh sb="135" eb="137">
      <t>ハイフ</t>
    </rPh>
    <phoneticPr fontId="16"/>
  </si>
  <si>
    <r>
      <t>①経常収支比率は100％を上回っているが、一般
　会計からの繰入金に頼らざるを得ない状況であ　
　り、使用料体系の見直しの検討が必要である。
②累積欠損金は発生していない。
③</t>
    </r>
    <r>
      <rPr>
        <sz val="11"/>
        <color rgb="FFFF0000"/>
        <rFont val="ＭＳ ゴシック"/>
        <family val="3"/>
        <charset val="128"/>
      </rPr>
      <t>流動比率は類似団体の平均値を上回っており、令
　和３年度決算から100％を超える値となった。
　今後想定される施設改築更新に備え、引き続き計
　画的な資金確保が必要である。</t>
    </r>
    <r>
      <rPr>
        <sz val="11"/>
        <rFont val="ＭＳ ゴシック"/>
        <family val="3"/>
        <charset val="128"/>
      </rPr>
      <t xml:space="preserve">
④施設整備が概ね完了しているため、建設改良費に
　対する企業債残高は年々減少していくが、今後施
　設の改築更新が想定されるため、効率的かつ効果
　的な改築更新計画を立案することが必要である。
⑤経費回収率は類似団体平均値を下回っており、汚
　水処理に必要な経費を使用料収益で賄うことが
　できていない状況である。
　経費削減に努めるとともに、使用料体系の見直し
　の検討が必要である。
⑥汚水処理原価は類似団体平均値を上回っているこ
　とから、経費削減に努めるとともに、未加入世帯
　に対する加入促進に努めていく。
⑦施設利用率は、類似団体平均値を下回っている。
　設備更新の際にはダウンサイジング等の検討が
　必要である。
⑧水洗化率は、類似団体平均を下回っている。今後
　も、未水洗化世帯に対する</t>
    </r>
    <r>
      <rPr>
        <sz val="11"/>
        <color rgb="FFFF0000"/>
        <rFont val="ＭＳ ゴシック"/>
        <family val="3"/>
        <charset val="128"/>
      </rPr>
      <t>接続勧奨</t>
    </r>
    <r>
      <rPr>
        <sz val="11"/>
        <rFont val="ＭＳ ゴシック"/>
        <family val="3"/>
        <charset val="128"/>
      </rPr>
      <t>に努めてい
  く。</t>
    </r>
    <rPh sb="13" eb="15">
      <t>ウワマワ</t>
    </rPh>
    <rPh sb="93" eb="97">
      <t>ルイジダンタイ</t>
    </rPh>
    <rPh sb="98" eb="101">
      <t>ヘイキンチ</t>
    </rPh>
    <rPh sb="102" eb="104">
      <t>ウワマワ</t>
    </rPh>
    <rPh sb="136" eb="138">
      <t>コンゴ</t>
    </rPh>
    <rPh sb="138" eb="140">
      <t>ソウテイ</t>
    </rPh>
    <rPh sb="143" eb="145">
      <t>シセツ</t>
    </rPh>
    <rPh sb="145" eb="149">
      <t>カイチクコウシン</t>
    </rPh>
    <rPh sb="150" eb="151">
      <t>ソナ</t>
    </rPh>
    <rPh sb="153" eb="154">
      <t>ヒ</t>
    </rPh>
    <rPh sb="155" eb="156">
      <t>ツヅ</t>
    </rPh>
    <rPh sb="164" eb="165">
      <t>キン</t>
    </rPh>
    <rPh sb="165" eb="167">
      <t>カクホ</t>
    </rPh>
    <rPh sb="168" eb="170">
      <t>ヒツヨウ</t>
    </rPh>
    <rPh sb="284" eb="285">
      <t>チ</t>
    </rPh>
    <rPh sb="382" eb="383">
      <t>チ</t>
    </rPh>
    <rPh sb="384" eb="386">
      <t>ウワマワ</t>
    </rPh>
    <rPh sb="447" eb="448">
      <t>チ</t>
    </rPh>
    <rPh sb="460" eb="462">
      <t>コウシン</t>
    </rPh>
    <rPh sb="463" eb="464">
      <t>サイ</t>
    </rPh>
    <rPh sb="474" eb="475">
      <t>トウ</t>
    </rPh>
    <rPh sb="495" eb="499">
      <t>ルイジダンタイ</t>
    </rPh>
    <rPh sb="502" eb="504">
      <t>シタマワ</t>
    </rPh>
    <rPh sb="509" eb="511">
      <t>コンゴ</t>
    </rPh>
    <rPh sb="516" eb="519">
      <t>スイセンカ</t>
    </rPh>
    <rPh sb="525" eb="529">
      <t>セツゾクカンショウ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</si>
</sst>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2-4534-9DB9-29F291651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0.36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B2-4534-9DB9-29F291651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25.56</c:v>
                </c:pt>
                <c:pt idx="3">
                  <c:v>25.67</c:v>
                </c:pt>
                <c:pt idx="4">
                  <c:v>24.67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F-4C24-B2EA-DADE4E9F7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42.47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2F-4C24-B2EA-DADE4E9F7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69.52</c:v>
                </c:pt>
                <c:pt idx="3">
                  <c:v>71.400000000000006</c:v>
                </c:pt>
                <c:pt idx="4">
                  <c:v>71.09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7-48D0-9DFD-77B79580B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83.75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67-48D0-9DFD-77B79580B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105.62</c:v>
                </c:pt>
                <c:pt idx="3">
                  <c:v>98.37</c:v>
                </c:pt>
                <c:pt idx="4">
                  <c:v>104.24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7-4C72-BE47-8FE620E1C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102.73</c:v>
                </c:pt>
                <c:pt idx="3">
                  <c:v>105.78</c:v>
                </c:pt>
                <c:pt idx="4">
                  <c:v>106.09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17-4C72-BE47-8FE620E1C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4.87</c:v>
                </c:pt>
                <c:pt idx="3">
                  <c:v>9.66</c:v>
                </c:pt>
                <c:pt idx="4">
                  <c:v>14.21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E-4868-8BA5-736CF96A6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24.68</c:v>
                </c:pt>
                <c:pt idx="3">
                  <c:v>21.36</c:v>
                </c:pt>
                <c:pt idx="4">
                  <c:v>22.79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4E-4868-8BA5-736CF96A6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9-416D-B7E5-7233B97BA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8.6199999999999992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D9-416D-B7E5-7233B97BA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F-422F-9F19-2F41CCF14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94.97</c:v>
                </c:pt>
                <c:pt idx="3">
                  <c:v>63.96</c:v>
                </c:pt>
                <c:pt idx="4">
                  <c:v>69.42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FF-422F-9F19-2F41CCF14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56.22</c:v>
                </c:pt>
                <c:pt idx="3">
                  <c:v>78.39</c:v>
                </c:pt>
                <c:pt idx="4">
                  <c:v>105.28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1-4572-8F32-E2B302F23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47.72</c:v>
                </c:pt>
                <c:pt idx="3">
                  <c:v>44.24</c:v>
                </c:pt>
                <c:pt idx="4">
                  <c:v>43.07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D1-4572-8F32-E2B302F23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4271.96</c:v>
                </c:pt>
                <c:pt idx="3">
                  <c:v>3225.74</c:v>
                </c:pt>
                <c:pt idx="4">
                  <c:v>2918.48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0-4D0F-9A35-7BDF8A2B7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1206.79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80-4D0F-9A35-7BDF8A2B7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55.9</c:v>
                </c:pt>
                <c:pt idx="3">
                  <c:v>49.49</c:v>
                </c:pt>
                <c:pt idx="4">
                  <c:v>53.27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1-426B-B5FA-585C47226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71.84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1-426B-B5FA-585C47226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255.52</c:v>
                </c:pt>
                <c:pt idx="3">
                  <c:v>287.43</c:v>
                </c:pt>
                <c:pt idx="4">
                  <c:v>268.76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A-486C-A29B-DEB35AD33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228.47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FA-486C-A29B-DEB35AD33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S16" zoomScaleNormal="100" workbookViewId="0">
      <selection activeCell="AQ36" sqref="AQ3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岩手県　遠野市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7" t="s">
        <v>1</v>
      </c>
      <c r="C7" s="57"/>
      <c r="D7" s="57"/>
      <c r="E7" s="57"/>
      <c r="F7" s="57"/>
      <c r="G7" s="57"/>
      <c r="H7" s="57"/>
      <c r="I7" s="57" t="s">
        <v>2</v>
      </c>
      <c r="J7" s="57"/>
      <c r="K7" s="57"/>
      <c r="L7" s="57"/>
      <c r="M7" s="57"/>
      <c r="N7" s="57"/>
      <c r="O7" s="57"/>
      <c r="P7" s="57" t="s">
        <v>3</v>
      </c>
      <c r="Q7" s="57"/>
      <c r="R7" s="57"/>
      <c r="S7" s="57"/>
      <c r="T7" s="57"/>
      <c r="U7" s="57"/>
      <c r="V7" s="57"/>
      <c r="W7" s="57" t="s">
        <v>4</v>
      </c>
      <c r="X7" s="57"/>
      <c r="Y7" s="57"/>
      <c r="Z7" s="57"/>
      <c r="AA7" s="57"/>
      <c r="AB7" s="57"/>
      <c r="AC7" s="57"/>
      <c r="AD7" s="57" t="s">
        <v>5</v>
      </c>
      <c r="AE7" s="57"/>
      <c r="AF7" s="57"/>
      <c r="AG7" s="57"/>
      <c r="AH7" s="57"/>
      <c r="AI7" s="57"/>
      <c r="AJ7" s="57"/>
      <c r="AK7" s="3"/>
      <c r="AL7" s="57" t="s">
        <v>6</v>
      </c>
      <c r="AM7" s="57"/>
      <c r="AN7" s="57"/>
      <c r="AO7" s="57"/>
      <c r="AP7" s="57"/>
      <c r="AQ7" s="57"/>
      <c r="AR7" s="57"/>
      <c r="AS7" s="57"/>
      <c r="AT7" s="57" t="s">
        <v>7</v>
      </c>
      <c r="AU7" s="57"/>
      <c r="AV7" s="57"/>
      <c r="AW7" s="57"/>
      <c r="AX7" s="57"/>
      <c r="AY7" s="57"/>
      <c r="AZ7" s="57"/>
      <c r="BA7" s="57"/>
      <c r="BB7" s="57" t="s">
        <v>8</v>
      </c>
      <c r="BC7" s="57"/>
      <c r="BD7" s="57"/>
      <c r="BE7" s="57"/>
      <c r="BF7" s="57"/>
      <c r="BG7" s="57"/>
      <c r="BH7" s="57"/>
      <c r="BI7" s="57"/>
      <c r="BJ7" s="3"/>
      <c r="BK7" s="3"/>
      <c r="BL7" s="75" t="s">
        <v>9</v>
      </c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7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51">
        <f>データ!S6</f>
        <v>25526</v>
      </c>
      <c r="AM8" s="51"/>
      <c r="AN8" s="51"/>
      <c r="AO8" s="51"/>
      <c r="AP8" s="51"/>
      <c r="AQ8" s="51"/>
      <c r="AR8" s="51"/>
      <c r="AS8" s="51"/>
      <c r="AT8" s="52">
        <f>データ!T6</f>
        <v>825.97</v>
      </c>
      <c r="AU8" s="52"/>
      <c r="AV8" s="52"/>
      <c r="AW8" s="52"/>
      <c r="AX8" s="52"/>
      <c r="AY8" s="52"/>
      <c r="AZ8" s="52"/>
      <c r="BA8" s="52"/>
      <c r="BB8" s="52">
        <f>データ!U6</f>
        <v>30.9</v>
      </c>
      <c r="BC8" s="52"/>
      <c r="BD8" s="52"/>
      <c r="BE8" s="52"/>
      <c r="BF8" s="52"/>
      <c r="BG8" s="52"/>
      <c r="BH8" s="52"/>
      <c r="BI8" s="52"/>
      <c r="BJ8" s="3"/>
      <c r="BK8" s="3"/>
      <c r="BL8" s="67" t="s">
        <v>10</v>
      </c>
      <c r="BM8" s="68"/>
      <c r="BN8" s="69" t="s">
        <v>11</v>
      </c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70"/>
    </row>
    <row r="9" spans="1:78" ht="18.75" customHeight="1" x14ac:dyDescent="0.15">
      <c r="A9" s="2"/>
      <c r="B9" s="57" t="s">
        <v>12</v>
      </c>
      <c r="C9" s="57"/>
      <c r="D9" s="57"/>
      <c r="E9" s="57"/>
      <c r="F9" s="57"/>
      <c r="G9" s="57"/>
      <c r="H9" s="57"/>
      <c r="I9" s="57" t="s">
        <v>13</v>
      </c>
      <c r="J9" s="57"/>
      <c r="K9" s="57"/>
      <c r="L9" s="57"/>
      <c r="M9" s="57"/>
      <c r="N9" s="57"/>
      <c r="O9" s="57"/>
      <c r="P9" s="57" t="s">
        <v>14</v>
      </c>
      <c r="Q9" s="57"/>
      <c r="R9" s="57"/>
      <c r="S9" s="57"/>
      <c r="T9" s="57"/>
      <c r="U9" s="57"/>
      <c r="V9" s="57"/>
      <c r="W9" s="57" t="s">
        <v>15</v>
      </c>
      <c r="X9" s="57"/>
      <c r="Y9" s="57"/>
      <c r="Z9" s="57"/>
      <c r="AA9" s="57"/>
      <c r="AB9" s="57"/>
      <c r="AC9" s="57"/>
      <c r="AD9" s="57" t="s">
        <v>16</v>
      </c>
      <c r="AE9" s="57"/>
      <c r="AF9" s="57"/>
      <c r="AG9" s="57"/>
      <c r="AH9" s="57"/>
      <c r="AI9" s="57"/>
      <c r="AJ9" s="57"/>
      <c r="AK9" s="3"/>
      <c r="AL9" s="57" t="s">
        <v>17</v>
      </c>
      <c r="AM9" s="57"/>
      <c r="AN9" s="57"/>
      <c r="AO9" s="57"/>
      <c r="AP9" s="57"/>
      <c r="AQ9" s="57"/>
      <c r="AR9" s="57"/>
      <c r="AS9" s="57"/>
      <c r="AT9" s="57" t="s">
        <v>18</v>
      </c>
      <c r="AU9" s="57"/>
      <c r="AV9" s="57"/>
      <c r="AW9" s="57"/>
      <c r="AX9" s="57"/>
      <c r="AY9" s="57"/>
      <c r="AZ9" s="57"/>
      <c r="BA9" s="57"/>
      <c r="BB9" s="57" t="s">
        <v>19</v>
      </c>
      <c r="BC9" s="57"/>
      <c r="BD9" s="57"/>
      <c r="BE9" s="57"/>
      <c r="BF9" s="57"/>
      <c r="BG9" s="57"/>
      <c r="BH9" s="57"/>
      <c r="BI9" s="57"/>
      <c r="BJ9" s="3"/>
      <c r="BK9" s="3"/>
      <c r="BL9" s="58" t="s">
        <v>20</v>
      </c>
      <c r="BM9" s="59"/>
      <c r="BN9" s="60" t="s">
        <v>21</v>
      </c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1"/>
    </row>
    <row r="10" spans="1:78" ht="18.75" customHeight="1" x14ac:dyDescent="0.15">
      <c r="A10" s="2"/>
      <c r="B10" s="52" t="str">
        <f>データ!N6</f>
        <v>-</v>
      </c>
      <c r="C10" s="52"/>
      <c r="D10" s="52"/>
      <c r="E10" s="52"/>
      <c r="F10" s="52"/>
      <c r="G10" s="52"/>
      <c r="H10" s="52"/>
      <c r="I10" s="52">
        <f>データ!O6</f>
        <v>67.83</v>
      </c>
      <c r="J10" s="52"/>
      <c r="K10" s="52"/>
      <c r="L10" s="52"/>
      <c r="M10" s="52"/>
      <c r="N10" s="52"/>
      <c r="O10" s="52"/>
      <c r="P10" s="52">
        <f>データ!P6</f>
        <v>3.72</v>
      </c>
      <c r="Q10" s="52"/>
      <c r="R10" s="52"/>
      <c r="S10" s="52"/>
      <c r="T10" s="52"/>
      <c r="U10" s="52"/>
      <c r="V10" s="52"/>
      <c r="W10" s="52">
        <f>データ!Q6</f>
        <v>99.45</v>
      </c>
      <c r="X10" s="52"/>
      <c r="Y10" s="52"/>
      <c r="Z10" s="52"/>
      <c r="AA10" s="52"/>
      <c r="AB10" s="52"/>
      <c r="AC10" s="52"/>
      <c r="AD10" s="51">
        <f>データ!R6</f>
        <v>2612</v>
      </c>
      <c r="AE10" s="51"/>
      <c r="AF10" s="51"/>
      <c r="AG10" s="51"/>
      <c r="AH10" s="51"/>
      <c r="AI10" s="51"/>
      <c r="AJ10" s="51"/>
      <c r="AK10" s="2"/>
      <c r="AL10" s="51">
        <f>データ!V6</f>
        <v>941</v>
      </c>
      <c r="AM10" s="51"/>
      <c r="AN10" s="51"/>
      <c r="AO10" s="51"/>
      <c r="AP10" s="51"/>
      <c r="AQ10" s="51"/>
      <c r="AR10" s="51"/>
      <c r="AS10" s="51"/>
      <c r="AT10" s="52">
        <f>データ!W6</f>
        <v>0.56000000000000005</v>
      </c>
      <c r="AU10" s="52"/>
      <c r="AV10" s="52"/>
      <c r="AW10" s="52"/>
      <c r="AX10" s="52"/>
      <c r="AY10" s="52"/>
      <c r="AZ10" s="52"/>
      <c r="BA10" s="52"/>
      <c r="BB10" s="52">
        <f>データ!X6</f>
        <v>1680.36</v>
      </c>
      <c r="BC10" s="52"/>
      <c r="BD10" s="52"/>
      <c r="BE10" s="52"/>
      <c r="BF10" s="52"/>
      <c r="BG10" s="52"/>
      <c r="BH10" s="52"/>
      <c r="BI10" s="52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2" t="s">
        <v>24</v>
      </c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</row>
    <row r="14" spans="1:78" ht="13.5" customHeight="1" x14ac:dyDescent="0.15">
      <c r="A14" s="2"/>
      <c r="B14" s="64" t="s">
        <v>25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6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44" t="s">
        <v>116</v>
      </c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6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44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6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44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6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44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6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44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6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4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6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4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6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4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6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44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6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4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6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4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6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4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6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44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6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4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6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4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6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4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6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44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6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44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6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44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6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44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6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44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6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44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6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44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6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44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6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44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6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44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6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44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6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44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6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4" t="s">
        <v>115</v>
      </c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6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4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6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4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6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4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6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4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6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4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6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4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6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4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6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4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6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4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6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4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6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4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6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4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6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4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6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4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6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4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6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7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9"/>
    </row>
    <row r="83" spans="1:78" x14ac:dyDescent="0.15">
      <c r="C83" s="50" t="s">
        <v>30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【105.35】</v>
      </c>
      <c r="F85" s="12" t="str">
        <f>データ!AT6</f>
        <v>【63.89】</v>
      </c>
      <c r="G85" s="12" t="str">
        <f>データ!BE6</f>
        <v>【44.07】</v>
      </c>
      <c r="H85" s="12" t="str">
        <f>データ!BP6</f>
        <v>【1,201.79】</v>
      </c>
      <c r="I85" s="12" t="str">
        <f>データ!CA6</f>
        <v>【75.31】</v>
      </c>
      <c r="J85" s="12" t="str">
        <f>データ!CL6</f>
        <v>【216.39】</v>
      </c>
      <c r="K85" s="12" t="str">
        <f>データ!CW6</f>
        <v>【42.57】</v>
      </c>
      <c r="L85" s="12" t="str">
        <f>データ!DH6</f>
        <v>【85.24】</v>
      </c>
      <c r="M85" s="12" t="str">
        <f>データ!DS6</f>
        <v>【25.87】</v>
      </c>
      <c r="N85" s="12" t="str">
        <f>データ!ED6</f>
        <v>【0.01】</v>
      </c>
      <c r="O85" s="12" t="str">
        <f>データ!EO6</f>
        <v>【0.15】</v>
      </c>
    </row>
  </sheetData>
  <sheetProtection algorithmName="SHA-512" hashValue="jwIrM/BcfQm4LGTeFu0FIS5nM41o2dgX9Xb2pcBca+Gor4vKZ7WKZNlwCFKWWxamyd51hD1JvabrfO5rT/zSjA==" saltValue="W6dJ0J6k9ADVNVX3H34W/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9" t="s">
        <v>52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53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54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56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57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58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59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60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61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62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63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64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65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66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32085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岩手県　遠野市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>
        <f t="shared" si="3"/>
        <v>67.83</v>
      </c>
      <c r="P6" s="20">
        <f t="shared" si="3"/>
        <v>3.72</v>
      </c>
      <c r="Q6" s="20">
        <f t="shared" si="3"/>
        <v>99.45</v>
      </c>
      <c r="R6" s="20">
        <f t="shared" si="3"/>
        <v>2612</v>
      </c>
      <c r="S6" s="20">
        <f t="shared" si="3"/>
        <v>25526</v>
      </c>
      <c r="T6" s="20">
        <f t="shared" si="3"/>
        <v>825.97</v>
      </c>
      <c r="U6" s="20">
        <f t="shared" si="3"/>
        <v>30.9</v>
      </c>
      <c r="V6" s="20">
        <f t="shared" si="3"/>
        <v>941</v>
      </c>
      <c r="W6" s="20">
        <f t="shared" si="3"/>
        <v>0.56000000000000005</v>
      </c>
      <c r="X6" s="20">
        <f t="shared" si="3"/>
        <v>1680.36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105.62</v>
      </c>
      <c r="AB6" s="21">
        <f t="shared" si="4"/>
        <v>98.37</v>
      </c>
      <c r="AC6" s="21">
        <f t="shared" si="4"/>
        <v>104.24</v>
      </c>
      <c r="AD6" s="21" t="str">
        <f t="shared" si="4"/>
        <v>-</v>
      </c>
      <c r="AE6" s="21" t="str">
        <f t="shared" si="4"/>
        <v>-</v>
      </c>
      <c r="AF6" s="21">
        <f t="shared" si="4"/>
        <v>102.73</v>
      </c>
      <c r="AG6" s="21">
        <f t="shared" si="4"/>
        <v>105.78</v>
      </c>
      <c r="AH6" s="21">
        <f t="shared" si="4"/>
        <v>106.09</v>
      </c>
      <c r="AI6" s="20" t="str">
        <f>IF(AI7="","",IF(AI7="-","【-】","【"&amp;SUBSTITUTE(TEXT(AI7,"#,##0.00"),"-","△")&amp;"】"))</f>
        <v>【105.35】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94.97</v>
      </c>
      <c r="AR6" s="21">
        <f t="shared" si="5"/>
        <v>63.96</v>
      </c>
      <c r="AS6" s="21">
        <f t="shared" si="5"/>
        <v>69.42</v>
      </c>
      <c r="AT6" s="20" t="str">
        <f>IF(AT7="","",IF(AT7="-","【-】","【"&amp;SUBSTITUTE(TEXT(AT7,"#,##0.00"),"-","△")&amp;"】"))</f>
        <v>【63.89】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56.22</v>
      </c>
      <c r="AX6" s="21">
        <f t="shared" si="6"/>
        <v>78.39</v>
      </c>
      <c r="AY6" s="21">
        <f t="shared" si="6"/>
        <v>105.28</v>
      </c>
      <c r="AZ6" s="21" t="str">
        <f t="shared" si="6"/>
        <v>-</v>
      </c>
      <c r="BA6" s="21" t="str">
        <f t="shared" si="6"/>
        <v>-</v>
      </c>
      <c r="BB6" s="21">
        <f t="shared" si="6"/>
        <v>47.72</v>
      </c>
      <c r="BC6" s="21">
        <f t="shared" si="6"/>
        <v>44.24</v>
      </c>
      <c r="BD6" s="21">
        <f t="shared" si="6"/>
        <v>43.07</v>
      </c>
      <c r="BE6" s="20" t="str">
        <f>IF(BE7="","",IF(BE7="-","【-】","【"&amp;SUBSTITUTE(TEXT(BE7,"#,##0.00"),"-","△")&amp;"】"))</f>
        <v>【44.07】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4271.96</v>
      </c>
      <c r="BI6" s="21">
        <f t="shared" si="7"/>
        <v>3225.74</v>
      </c>
      <c r="BJ6" s="21">
        <f t="shared" si="7"/>
        <v>2918.48</v>
      </c>
      <c r="BK6" s="21" t="str">
        <f t="shared" si="7"/>
        <v>-</v>
      </c>
      <c r="BL6" s="21" t="str">
        <f t="shared" si="7"/>
        <v>-</v>
      </c>
      <c r="BM6" s="21">
        <f t="shared" si="7"/>
        <v>1206.79</v>
      </c>
      <c r="BN6" s="21">
        <f t="shared" si="7"/>
        <v>1258.43</v>
      </c>
      <c r="BO6" s="21">
        <f t="shared" si="7"/>
        <v>1163.75</v>
      </c>
      <c r="BP6" s="20" t="str">
        <f>IF(BP7="","",IF(BP7="-","【-】","【"&amp;SUBSTITUTE(TEXT(BP7,"#,##0.00"),"-","△")&amp;"】"))</f>
        <v>【1,201.79】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55.9</v>
      </c>
      <c r="BT6" s="21">
        <f t="shared" si="8"/>
        <v>49.49</v>
      </c>
      <c r="BU6" s="21">
        <f t="shared" si="8"/>
        <v>53.27</v>
      </c>
      <c r="BV6" s="21" t="str">
        <f t="shared" si="8"/>
        <v>-</v>
      </c>
      <c r="BW6" s="21" t="str">
        <f t="shared" si="8"/>
        <v>-</v>
      </c>
      <c r="BX6" s="21">
        <f t="shared" si="8"/>
        <v>71.84</v>
      </c>
      <c r="BY6" s="21">
        <f t="shared" si="8"/>
        <v>73.36</v>
      </c>
      <c r="BZ6" s="21">
        <f t="shared" si="8"/>
        <v>72.599999999999994</v>
      </c>
      <c r="CA6" s="20" t="str">
        <f>IF(CA7="","",IF(CA7="-","【-】","【"&amp;SUBSTITUTE(TEXT(CA7,"#,##0.00"),"-","△")&amp;"】"))</f>
        <v>【75.31】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255.52</v>
      </c>
      <c r="CE6" s="21">
        <f t="shared" si="9"/>
        <v>287.43</v>
      </c>
      <c r="CF6" s="21">
        <f t="shared" si="9"/>
        <v>268.76</v>
      </c>
      <c r="CG6" s="21" t="str">
        <f t="shared" si="9"/>
        <v>-</v>
      </c>
      <c r="CH6" s="21" t="str">
        <f t="shared" si="9"/>
        <v>-</v>
      </c>
      <c r="CI6" s="21">
        <f t="shared" si="9"/>
        <v>228.47</v>
      </c>
      <c r="CJ6" s="21">
        <f t="shared" si="9"/>
        <v>224.88</v>
      </c>
      <c r="CK6" s="21">
        <f t="shared" si="9"/>
        <v>228.64</v>
      </c>
      <c r="CL6" s="20" t="str">
        <f>IF(CL7="","",IF(CL7="-","【-】","【"&amp;SUBSTITUTE(TEXT(CL7,"#,##0.00"),"-","△")&amp;"】"))</f>
        <v>【216.39】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25.56</v>
      </c>
      <c r="CP6" s="21">
        <f t="shared" si="10"/>
        <v>25.67</v>
      </c>
      <c r="CQ6" s="21">
        <f t="shared" si="10"/>
        <v>24.67</v>
      </c>
      <c r="CR6" s="21" t="str">
        <f t="shared" si="10"/>
        <v>-</v>
      </c>
      <c r="CS6" s="21" t="str">
        <f t="shared" si="10"/>
        <v>-</v>
      </c>
      <c r="CT6" s="21">
        <f t="shared" si="10"/>
        <v>42.47</v>
      </c>
      <c r="CU6" s="21">
        <f t="shared" si="10"/>
        <v>42.4</v>
      </c>
      <c r="CV6" s="21">
        <f t="shared" si="10"/>
        <v>42.28</v>
      </c>
      <c r="CW6" s="20" t="str">
        <f>IF(CW7="","",IF(CW7="-","【-】","【"&amp;SUBSTITUTE(TEXT(CW7,"#,##0.00"),"-","△")&amp;"】"))</f>
        <v>【42.57】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69.52</v>
      </c>
      <c r="DA6" s="21">
        <f t="shared" si="11"/>
        <v>71.400000000000006</v>
      </c>
      <c r="DB6" s="21">
        <f t="shared" si="11"/>
        <v>71.09</v>
      </c>
      <c r="DC6" s="21" t="str">
        <f t="shared" si="11"/>
        <v>-</v>
      </c>
      <c r="DD6" s="21" t="str">
        <f t="shared" si="11"/>
        <v>-</v>
      </c>
      <c r="DE6" s="21">
        <f t="shared" si="11"/>
        <v>83.75</v>
      </c>
      <c r="DF6" s="21">
        <f t="shared" si="11"/>
        <v>84.19</v>
      </c>
      <c r="DG6" s="21">
        <f t="shared" si="11"/>
        <v>84.34</v>
      </c>
      <c r="DH6" s="20" t="str">
        <f>IF(DH7="","",IF(DH7="-","【-】","【"&amp;SUBSTITUTE(TEXT(DH7,"#,##0.00"),"-","△")&amp;"】"))</f>
        <v>【85.24】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4.87</v>
      </c>
      <c r="DL6" s="21">
        <f t="shared" si="12"/>
        <v>9.66</v>
      </c>
      <c r="DM6" s="21">
        <f t="shared" si="12"/>
        <v>14.21</v>
      </c>
      <c r="DN6" s="21" t="str">
        <f t="shared" si="12"/>
        <v>-</v>
      </c>
      <c r="DO6" s="21" t="str">
        <f t="shared" si="12"/>
        <v>-</v>
      </c>
      <c r="DP6" s="21">
        <f t="shared" si="12"/>
        <v>24.68</v>
      </c>
      <c r="DQ6" s="21">
        <f t="shared" si="12"/>
        <v>21.36</v>
      </c>
      <c r="DR6" s="21">
        <f t="shared" si="12"/>
        <v>22.79</v>
      </c>
      <c r="DS6" s="20" t="str">
        <f>IF(DS7="","",IF(DS7="-","【-】","【"&amp;SUBSTITUTE(TEXT(DS7,"#,##0.00"),"-","△")&amp;"】"))</f>
        <v>【25.87】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>
        <f t="shared" si="13"/>
        <v>8.6199999999999992</v>
      </c>
      <c r="EB6" s="21">
        <f t="shared" si="13"/>
        <v>0.01</v>
      </c>
      <c r="EC6" s="21">
        <f t="shared" si="13"/>
        <v>0.01</v>
      </c>
      <c r="ED6" s="20" t="str">
        <f>IF(ED7="","",IF(ED7="-","【-】","【"&amp;SUBSTITUTE(TEXT(ED7,"#,##0.00"),"-","△")&amp;"】"))</f>
        <v>【0.01】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0.36</v>
      </c>
      <c r="EM6" s="21">
        <f t="shared" si="14"/>
        <v>0.39</v>
      </c>
      <c r="EN6" s="21">
        <f t="shared" si="14"/>
        <v>0.1</v>
      </c>
      <c r="EO6" s="20" t="str">
        <f>IF(EO7="","",IF(EO7="-","【-】","【"&amp;SUBSTITUTE(TEXT(EO7,"#,##0.00"),"-","△")&amp;"】"))</f>
        <v>【0.15】</v>
      </c>
    </row>
    <row r="7" spans="1:148" s="22" customFormat="1" x14ac:dyDescent="0.15">
      <c r="A7" s="14"/>
      <c r="B7" s="23">
        <v>2021</v>
      </c>
      <c r="C7" s="23">
        <v>32085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67.83</v>
      </c>
      <c r="P7" s="24">
        <v>3.72</v>
      </c>
      <c r="Q7" s="24">
        <v>99.45</v>
      </c>
      <c r="R7" s="24">
        <v>2612</v>
      </c>
      <c r="S7" s="24">
        <v>25526</v>
      </c>
      <c r="T7" s="24">
        <v>825.97</v>
      </c>
      <c r="U7" s="24">
        <v>30.9</v>
      </c>
      <c r="V7" s="24">
        <v>941</v>
      </c>
      <c r="W7" s="24">
        <v>0.56000000000000005</v>
      </c>
      <c r="X7" s="24">
        <v>1680.36</v>
      </c>
      <c r="Y7" s="24" t="s">
        <v>102</v>
      </c>
      <c r="Z7" s="24" t="s">
        <v>102</v>
      </c>
      <c r="AA7" s="24">
        <v>105.62</v>
      </c>
      <c r="AB7" s="24">
        <v>98.37</v>
      </c>
      <c r="AC7" s="24">
        <v>104.24</v>
      </c>
      <c r="AD7" s="24" t="s">
        <v>102</v>
      </c>
      <c r="AE7" s="24" t="s">
        <v>102</v>
      </c>
      <c r="AF7" s="24">
        <v>102.73</v>
      </c>
      <c r="AG7" s="24">
        <v>105.78</v>
      </c>
      <c r="AH7" s="24">
        <v>106.09</v>
      </c>
      <c r="AI7" s="24">
        <v>105.35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94.97</v>
      </c>
      <c r="AR7" s="24">
        <v>63.96</v>
      </c>
      <c r="AS7" s="24">
        <v>69.42</v>
      </c>
      <c r="AT7" s="24">
        <v>63.89</v>
      </c>
      <c r="AU7" s="24" t="s">
        <v>102</v>
      </c>
      <c r="AV7" s="24" t="s">
        <v>102</v>
      </c>
      <c r="AW7" s="24">
        <v>56.22</v>
      </c>
      <c r="AX7" s="24">
        <v>78.39</v>
      </c>
      <c r="AY7" s="24">
        <v>105.28</v>
      </c>
      <c r="AZ7" s="24" t="s">
        <v>102</v>
      </c>
      <c r="BA7" s="24" t="s">
        <v>102</v>
      </c>
      <c r="BB7" s="24">
        <v>47.72</v>
      </c>
      <c r="BC7" s="24">
        <v>44.24</v>
      </c>
      <c r="BD7" s="24">
        <v>43.07</v>
      </c>
      <c r="BE7" s="24">
        <v>44.07</v>
      </c>
      <c r="BF7" s="24" t="s">
        <v>102</v>
      </c>
      <c r="BG7" s="24" t="s">
        <v>102</v>
      </c>
      <c r="BH7" s="24">
        <v>4271.96</v>
      </c>
      <c r="BI7" s="24">
        <v>3225.74</v>
      </c>
      <c r="BJ7" s="24">
        <v>2918.48</v>
      </c>
      <c r="BK7" s="24" t="s">
        <v>102</v>
      </c>
      <c r="BL7" s="24" t="s">
        <v>102</v>
      </c>
      <c r="BM7" s="24">
        <v>1206.79</v>
      </c>
      <c r="BN7" s="24">
        <v>1258.43</v>
      </c>
      <c r="BO7" s="24">
        <v>1163.75</v>
      </c>
      <c r="BP7" s="24">
        <v>1201.79</v>
      </c>
      <c r="BQ7" s="24" t="s">
        <v>102</v>
      </c>
      <c r="BR7" s="24" t="s">
        <v>102</v>
      </c>
      <c r="BS7" s="24">
        <v>55.9</v>
      </c>
      <c r="BT7" s="24">
        <v>49.49</v>
      </c>
      <c r="BU7" s="24">
        <v>53.27</v>
      </c>
      <c r="BV7" s="24" t="s">
        <v>102</v>
      </c>
      <c r="BW7" s="24" t="s">
        <v>102</v>
      </c>
      <c r="BX7" s="24">
        <v>71.84</v>
      </c>
      <c r="BY7" s="24">
        <v>73.36</v>
      </c>
      <c r="BZ7" s="24">
        <v>72.599999999999994</v>
      </c>
      <c r="CA7" s="24">
        <v>75.31</v>
      </c>
      <c r="CB7" s="24" t="s">
        <v>102</v>
      </c>
      <c r="CC7" s="24" t="s">
        <v>102</v>
      </c>
      <c r="CD7" s="24">
        <v>255.52</v>
      </c>
      <c r="CE7" s="24">
        <v>287.43</v>
      </c>
      <c r="CF7" s="24">
        <v>268.76</v>
      </c>
      <c r="CG7" s="24" t="s">
        <v>102</v>
      </c>
      <c r="CH7" s="24" t="s">
        <v>102</v>
      </c>
      <c r="CI7" s="24">
        <v>228.47</v>
      </c>
      <c r="CJ7" s="24">
        <v>224.88</v>
      </c>
      <c r="CK7" s="24">
        <v>228.64</v>
      </c>
      <c r="CL7" s="24">
        <v>216.39</v>
      </c>
      <c r="CM7" s="24" t="s">
        <v>102</v>
      </c>
      <c r="CN7" s="24" t="s">
        <v>102</v>
      </c>
      <c r="CO7" s="24">
        <v>25.56</v>
      </c>
      <c r="CP7" s="24">
        <v>25.67</v>
      </c>
      <c r="CQ7" s="24">
        <v>24.67</v>
      </c>
      <c r="CR7" s="24" t="s">
        <v>102</v>
      </c>
      <c r="CS7" s="24" t="s">
        <v>102</v>
      </c>
      <c r="CT7" s="24">
        <v>42.47</v>
      </c>
      <c r="CU7" s="24">
        <v>42.4</v>
      </c>
      <c r="CV7" s="24">
        <v>42.28</v>
      </c>
      <c r="CW7" s="24">
        <v>42.57</v>
      </c>
      <c r="CX7" s="24" t="s">
        <v>102</v>
      </c>
      <c r="CY7" s="24" t="s">
        <v>102</v>
      </c>
      <c r="CZ7" s="24">
        <v>69.52</v>
      </c>
      <c r="DA7" s="24">
        <v>71.400000000000006</v>
      </c>
      <c r="DB7" s="24">
        <v>71.09</v>
      </c>
      <c r="DC7" s="24" t="s">
        <v>102</v>
      </c>
      <c r="DD7" s="24" t="s">
        <v>102</v>
      </c>
      <c r="DE7" s="24">
        <v>83.75</v>
      </c>
      <c r="DF7" s="24">
        <v>84.19</v>
      </c>
      <c r="DG7" s="24">
        <v>84.34</v>
      </c>
      <c r="DH7" s="24">
        <v>85.24</v>
      </c>
      <c r="DI7" s="24" t="s">
        <v>102</v>
      </c>
      <c r="DJ7" s="24" t="s">
        <v>102</v>
      </c>
      <c r="DK7" s="24">
        <v>4.87</v>
      </c>
      <c r="DL7" s="24">
        <v>9.66</v>
      </c>
      <c r="DM7" s="24">
        <v>14.21</v>
      </c>
      <c r="DN7" s="24" t="s">
        <v>102</v>
      </c>
      <c r="DO7" s="24" t="s">
        <v>102</v>
      </c>
      <c r="DP7" s="24">
        <v>24.68</v>
      </c>
      <c r="DQ7" s="24">
        <v>21.36</v>
      </c>
      <c r="DR7" s="24">
        <v>22.79</v>
      </c>
      <c r="DS7" s="24">
        <v>25.87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8.6199999999999992</v>
      </c>
      <c r="EB7" s="24">
        <v>0.01</v>
      </c>
      <c r="EC7" s="24">
        <v>0.01</v>
      </c>
      <c r="ED7" s="24">
        <v>0.01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0.36</v>
      </c>
      <c r="EM7" s="24">
        <v>0.39</v>
      </c>
      <c r="EN7" s="24">
        <v>0.1</v>
      </c>
      <c r="EO7" s="24">
        <v>0.15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2023-01-16T02:05:42Z</cp:lastPrinted>
  <dcterms:created xsi:type="dcterms:W3CDTF">2022-12-01T01:25:48Z</dcterms:created>
  <dcterms:modified xsi:type="dcterms:W3CDTF">2023-01-16T02:08:48Z</dcterms:modified>
  <cp:category/>
</cp:coreProperties>
</file>