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8都市整備部\05下水道課\001経営係\20_経営比較分析表\R3経営比較分析表\"/>
    </mc:Choice>
  </mc:AlternateContent>
  <workbookProtection workbookAlgorithmName="SHA-512" workbookHashValue="QGFh7R9TxTRsNIaJSbLAnERf5u/cniv6Ofx8U4B4dByS+X+BjOcNtnzkDuxarlxdYH04cIm0L9zyGO4q+QJIEA==" workbookSaltValue="1Zppvyr75qXp1IkBGhRl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<sst xmlns="http://schemas.openxmlformats.org/spreadsheetml/2006/main" count="236" uniqueCount="117">
  <si>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</si>
  <si>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</si>
  <si>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</si>
  <si>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</si>
  <si>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</si>
  <si>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</si>
  <si>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</si>
  <si>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</si>
  <si>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</si>
  <si>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</si>
  <si>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</si>
  <si>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</si>
  <si>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</si>
  <si>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</si>
  <si>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</si>
  <si>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</si>
  <si>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</si>
  <si>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</si>
  <si>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</si>
  <si>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</si>
  <si>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</si>
  <si>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</si>
  <si>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</si>
  <si>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</si>
  <si>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</si>
  <si>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</si>
  <si>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</si>
  <si>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</si>
  <si>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</si>
  <si>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</si>
  <si>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</si>
  <si>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</si>
  <si>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</si>
  <si>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</si>
  <si>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</si>
  <si>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</si>
  <si>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</si>
  <si>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</si>
  <si>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</si>
  <si>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</si>
  <si>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</si>
  <si>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</si>
  <si>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</si>
  <si>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</si>
  <si>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</si>
  <si>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</si>
  <si>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</si>
  <si>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</si>
  <si>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</si>
  <si>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</si>
  <si>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</si>
  <si>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</si>
  <si>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</si>
  <si>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</si>
  <si>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</si>
  <si>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</si>
  <si>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</si>
  <si>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</si>
  <si>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</si>
  <si>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</si>
  <si>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</si>
  <si>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</si>
  <si>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</si>
  <si>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</si>
  <si>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</si>
  <si>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</si>
  <si>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</si>
  <si>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</si>
  <si>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</si>
  <si>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</si>
  <si>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</si>
  <si>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</si>
  <si>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</si>
  <si>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</si>
  <si>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</si>
  <si>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</si>
  <si>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</si>
  <si>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</si>
  <si>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</si>
  <si>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</si>
  <si>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</si>
  <si>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</si>
  <si>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</si>
  <si>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</si>
  <si>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</si>
  <si>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</si>
  <si>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</si>
  <si>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</si>
  <si>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</si>
  <si>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</si>
  <si>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</si>
  <si>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</si>
  <si>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</si>
  <si>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</si>
  <si>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</si>
  <si>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</si>
  <si>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</si>
  <si>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</si>
  <si>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</si>
  <si>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</si>
  <si>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</si>
  <si>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</si>
  <si>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</si>
  <si>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</si>
  <si>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</si>
  <si>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</si>
  <si>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</si>
  <si>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</si>
  <si>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</si>
  <si>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</si>
  <si>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</si>
  <si>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</si>
  <si>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</si>
  <si>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</si>
  <si>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①類似団体を上回る状況であることから、ストックマネジメント計画に基づき、老朽化した管渠や設備については適切に更新を行っていきます。
②法定耐用年数を超えた管渠はありませんが、管渠の経過年数等を把握し、適切な点検・修繕等を含めた維持管理を行っていくことが必要です。
③法定耐用年数を超えた管渠がないことから、更新等は行っていませんが、今後は管渠の経過年数等を考慮し、計画的に更新を行っていく必要があります。</t>
    <rPh sb="1" eb="5">
      <t>ルイジダンタイ</t>
    </rPh>
    <rPh sb="6" eb="8">
      <t>ウワマワ</t>
    </rPh>
    <rPh sb="9" eb="11">
      <t>ジョウキョウ</t>
    </rPh>
    <rPh sb="29" eb="31">
      <t>ケイカク</t>
    </rPh>
    <rPh sb="32" eb="33">
      <t>モト</t>
    </rPh>
    <rPh sb="36" eb="39">
      <t>ロウキュウカ</t>
    </rPh>
    <rPh sb="41" eb="43">
      <t>カンキョ</t>
    </rPh>
    <rPh sb="44" eb="46">
      <t>セツビ</t>
    </rPh>
    <rPh sb="51" eb="53">
      <t>テキセツ</t>
    </rPh>
    <rPh sb="54" eb="56">
      <t>コウシン</t>
    </rPh>
    <rPh sb="57" eb="58">
      <t>オコナ</t>
    </rPh>
    <rPh sb="101" eb="103">
      <t>テキセツ</t>
    </rPh>
    <rPh sb="104" eb="106">
      <t>テンケン</t>
    </rPh>
    <rPh sb="107" eb="109">
      <t>シュウゼン</t>
    </rPh>
    <rPh sb="109" eb="110">
      <t>トウ</t>
    </rPh>
    <rPh sb="111" eb="112">
      <t>フク</t>
    </rPh>
    <rPh sb="114" eb="116">
      <t>イジ</t>
    </rPh>
    <rPh sb="116" eb="118">
      <t>カンリ</t>
    </rPh>
    <rPh sb="180" eb="182">
      <t>コウリョ</t>
    </rPh>
    <rPh sb="188" eb="190">
      <t>コウシン</t>
    </rPh>
    <rPh sb="196" eb="198">
      <t>ヒツヨウ</t>
    </rPh>
    <phoneticPr fontId="4"/>
  </si>
  <si>
    <t>　処理戸数の増加に伴い、使用料収入は増加が見込まれますが、引き続き累積欠損金の解消に努める必要があります。令和３年度も経常収支比率は100％以上となったことからこれを維持するとともに、経費回収率についても100％程度を維持できるよう、経営戦略による長期的な財政・投資計画の進捗管理を行っていきます。
　管渠や設備等の膨大な資産について、ストックマネジメント計画に基づき、国庫補助等を有効に活用しながら計画的に更新を行い、費用の抑制と平準化を目指していきます。</t>
    <rPh sb="53" eb="55">
      <t>レイワ</t>
    </rPh>
    <rPh sb="56" eb="58">
      <t>ネンド</t>
    </rPh>
    <rPh sb="92" eb="94">
      <t>ケイヒ</t>
    </rPh>
    <rPh sb="94" eb="97">
      <t>カイシュウリツ</t>
    </rPh>
    <rPh sb="106" eb="108">
      <t>テイド</t>
    </rPh>
    <rPh sb="109" eb="111">
      <t>イジ</t>
    </rPh>
    <rPh sb="141" eb="142">
      <t>オコナ</t>
    </rPh>
    <rPh sb="154" eb="156">
      <t>セツビ</t>
    </rPh>
    <rPh sb="178" eb="180">
      <t>ケイカク</t>
    </rPh>
    <rPh sb="181" eb="182">
      <t>モト</t>
    </rPh>
    <phoneticPr fontId="4"/>
  </si>
  <si>
    <t>①令和３年度も比率は100％を上回りました。一般会計からの繰入金はほぼ基準内繰入であるものの、依存することなく今後もより一層の経営改善に努めていく必要があります。
②累積欠損金は令和元年度に増加しましたが、令和２年度以降徐々に改善しています。
③企業債償還の財源として一般会計からの基準内繰入を予定しており、流動資産は適正な規模であると考えています。今後も資金需要を鑑みながら適切に流動資産の管理を行っていきます。
④普及拡大事業が概成し、大規模投資が減少していることから指標は改善しています。今後は設備の更新などを予定しており、引き続き計画的な投資に努めます。
⑤令和３年度も概ね汚水処理費を使用料で賄えている状況となっています。経費回収率は使用料水準を計る上で重要な指標であり、今後も注視しながら経営を行っていきます。
⑥前年度より指標は若干上昇し、依然として類似団体よりも高い状況です。引き続き汚水処理費の削減に努めていくことが必要です。
⑧水洗化率は年々着実に上昇しており、令和３年度は類似団体の平均を上回りました。引き続き普及活動に力を入れていきます。</t>
    <rPh sb="1" eb="3">
      <t>レイワ</t>
    </rPh>
    <rPh sb="4" eb="6">
      <t>ネンド</t>
    </rPh>
    <rPh sb="7" eb="9">
      <t>ヒリツ</t>
    </rPh>
    <rPh sb="15" eb="17">
      <t>ウワマワ</t>
    </rPh>
    <rPh sb="29" eb="31">
      <t>クリイレ</t>
    </rPh>
    <rPh sb="35" eb="38">
      <t>キジュンナイ</t>
    </rPh>
    <rPh sb="38" eb="40">
      <t>クリイレ</t>
    </rPh>
    <rPh sb="47" eb="49">
      <t>イゾン</t>
    </rPh>
    <rPh sb="55" eb="57">
      <t>コンゴ</t>
    </rPh>
    <rPh sb="60" eb="62">
      <t>イッソウ</t>
    </rPh>
    <rPh sb="68" eb="69">
      <t>ツト</t>
    </rPh>
    <rPh sb="73" eb="75">
      <t>ヒツヨウ</t>
    </rPh>
    <rPh sb="96" eb="98">
      <t>ゾウカ</t>
    </rPh>
    <rPh sb="104" eb="106">
      <t>レイワ</t>
    </rPh>
    <rPh sb="107" eb="109">
      <t>ネンド</t>
    </rPh>
    <rPh sb="109" eb="111">
      <t>イコウ</t>
    </rPh>
    <rPh sb="111" eb="113">
      <t>ジョジョ</t>
    </rPh>
    <rPh sb="114" eb="116">
      <t>カイゼン</t>
    </rPh>
    <rPh sb="125" eb="128">
      <t>キギョウサイ</t>
    </rPh>
    <rPh sb="128" eb="130">
      <t>ショウカン</t>
    </rPh>
    <rPh sb="131" eb="133">
      <t>ザイゲン</t>
    </rPh>
    <rPh sb="136" eb="140">
      <t>イッパンカイケイ</t>
    </rPh>
    <rPh sb="143" eb="146">
      <t>キジュンナイ</t>
    </rPh>
    <rPh sb="146" eb="148">
      <t>クリイレ</t>
    </rPh>
    <rPh sb="149" eb="151">
      <t>ヨテイ</t>
    </rPh>
    <rPh sb="156" eb="158">
      <t>リュウドウ</t>
    </rPh>
    <rPh sb="158" eb="160">
      <t>シサン</t>
    </rPh>
    <rPh sb="161" eb="163">
      <t>テキセイ</t>
    </rPh>
    <rPh sb="164" eb="166">
      <t>キボ</t>
    </rPh>
    <rPh sb="177" eb="179">
      <t>コンゴ</t>
    </rPh>
    <rPh sb="180" eb="182">
      <t>シキン</t>
    </rPh>
    <rPh sb="182" eb="184">
      <t>ジュヨウ</t>
    </rPh>
    <rPh sb="185" eb="186">
      <t>カンガ</t>
    </rPh>
    <rPh sb="190" eb="192">
      <t>テキセツ</t>
    </rPh>
    <rPh sb="193" eb="197">
      <t>リュウドウシサン</t>
    </rPh>
    <rPh sb="198" eb="200">
      <t>カンリ</t>
    </rPh>
    <rPh sb="201" eb="202">
      <t>オコナ</t>
    </rPh>
    <rPh sb="219" eb="221">
      <t>ガイセイ</t>
    </rPh>
    <rPh sb="223" eb="226">
      <t>ダイキボ</t>
    </rPh>
    <rPh sb="226" eb="228">
      <t>トウシ</t>
    </rPh>
    <rPh sb="229" eb="231">
      <t>ゲンショウ</t>
    </rPh>
    <rPh sb="239" eb="241">
      <t>シヒョウ</t>
    </rPh>
    <rPh sb="242" eb="244">
      <t>カイゼン</t>
    </rPh>
    <rPh sb="250" eb="252">
      <t>コンゴ</t>
    </rPh>
    <rPh sb="253" eb="255">
      <t>セツビ</t>
    </rPh>
    <rPh sb="256" eb="258">
      <t>コウシン</t>
    </rPh>
    <rPh sb="261" eb="263">
      <t>ヨテイ</t>
    </rPh>
    <rPh sb="268" eb="269">
      <t>ヒ</t>
    </rPh>
    <rPh sb="270" eb="271">
      <t>ツヅ</t>
    </rPh>
    <rPh sb="272" eb="275">
      <t>ケイカクテキ</t>
    </rPh>
    <rPh sb="276" eb="278">
      <t>トウシ</t>
    </rPh>
    <rPh sb="279" eb="280">
      <t>ツト</t>
    </rPh>
    <rPh sb="287" eb="289">
      <t>レイワ</t>
    </rPh>
    <rPh sb="293" eb="294">
      <t>オオム</t>
    </rPh>
    <rPh sb="301" eb="304">
      <t>シヨウリョウ</t>
    </rPh>
    <rPh sb="310" eb="312">
      <t>ジョウキョウ</t>
    </rPh>
    <rPh sb="320" eb="325">
      <t>ケイヒカイシュウリツ</t>
    </rPh>
    <rPh sb="326" eb="329">
      <t>シヨウリョウ</t>
    </rPh>
    <rPh sb="329" eb="331">
      <t>スイジュン</t>
    </rPh>
    <rPh sb="332" eb="333">
      <t>ハカ</t>
    </rPh>
    <rPh sb="334" eb="335">
      <t>ウエ</t>
    </rPh>
    <rPh sb="336" eb="338">
      <t>ジュウヨウ</t>
    </rPh>
    <rPh sb="339" eb="341">
      <t>シヒョウ</t>
    </rPh>
    <rPh sb="345" eb="347">
      <t>コンゴ</t>
    </rPh>
    <rPh sb="348" eb="350">
      <t>チュウシ</t>
    </rPh>
    <rPh sb="354" eb="356">
      <t>ケイエイ</t>
    </rPh>
    <rPh sb="357" eb="358">
      <t>オコナ</t>
    </rPh>
    <rPh sb="368" eb="371">
      <t>ゼンネンド</t>
    </rPh>
    <rPh sb="382" eb="384">
      <t>イゼン</t>
    </rPh>
    <rPh sb="387" eb="391">
      <t>ルイジダンタイ</t>
    </rPh>
    <rPh sb="394" eb="395">
      <t>タカ</t>
    </rPh>
    <rPh sb="396" eb="398">
      <t>ジョウキョウ</t>
    </rPh>
    <rPh sb="401" eb="402">
      <t>ヒ</t>
    </rPh>
    <rPh sb="403" eb="404">
      <t>ツヅ</t>
    </rPh>
    <rPh sb="435" eb="437">
      <t>ネンネン</t>
    </rPh>
    <rPh sb="437" eb="439">
      <t>チャクジツ</t>
    </rPh>
    <rPh sb="447" eb="449">
      <t>レイワ</t>
    </rPh>
    <rPh sb="450" eb="452">
      <t>ネンド</t>
    </rPh>
    <rPh sb="458" eb="460">
      <t>ヘイキン</t>
    </rPh>
    <rPh sb="461" eb="463">
      <t>ウワマワ</t>
    </rPh>
    <rPh sb="477" eb="478">
      <t>チカラ</t>
    </rPh>
    <rPh sb="479" eb="48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</si>
</sst>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79-4A74-9344-3D60FD77BA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3179-4A74-9344-3D60FD77BA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25-4FDA-B688-25AC65B04F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B325-4FDA-B688-25AC65B04F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90.74</c:v>
                </c:pt>
                <c:pt idx="1">
                  <c:v>91.5</c:v>
                </c:pt>
                <c:pt idx="2">
                  <c:v>92.14</c:v>
                </c:pt>
                <c:pt idx="3">
                  <c:v>92.6</c:v>
                </c:pt>
                <c:pt idx="4">
                  <c:v>92.99</c:v>
                </c:pt>
              </c:numCache>
            </c:numRef>
          </c:val>
          <c:extLst>
            <c:ext xmlns:c16="http://schemas.microsoft.com/office/drawing/2014/chart" uri="{C3380CC4-5D6E-409C-BE32-E72D297353CC}">
              <c16:uniqueId val="{00000000-D39C-4730-B615-9D7C570B76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D39C-4730-B615-9D7C570B76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96.18</c:v>
                </c:pt>
                <c:pt idx="1">
                  <c:v>101.3</c:v>
                </c:pt>
                <c:pt idx="2">
                  <c:v>95.61</c:v>
                </c:pt>
                <c:pt idx="3">
                  <c:v>101.85</c:v>
                </c:pt>
                <c:pt idx="4">
                  <c:v>102.01</c:v>
                </c:pt>
              </c:numCache>
            </c:numRef>
          </c:val>
          <c:extLst>
            <c:ext xmlns:c16="http://schemas.microsoft.com/office/drawing/2014/chart" uri="{C3380CC4-5D6E-409C-BE32-E72D297353CC}">
              <c16:uniqueId val="{00000000-0004-4D20-BE5C-1D10F95F55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0004-4D20-BE5C-1D10F95F55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22.26</c:v>
                </c:pt>
                <c:pt idx="1">
                  <c:v>24.47</c:v>
                </c:pt>
                <c:pt idx="2">
                  <c:v>26.54</c:v>
                </c:pt>
                <c:pt idx="3">
                  <c:v>28.48</c:v>
                </c:pt>
                <c:pt idx="4">
                  <c:v>30.49</c:v>
                </c:pt>
              </c:numCache>
            </c:numRef>
          </c:val>
          <c:extLst>
            <c:ext xmlns:c16="http://schemas.microsoft.com/office/drawing/2014/chart" uri="{C3380CC4-5D6E-409C-BE32-E72D297353CC}">
              <c16:uniqueId val="{00000000-715B-4203-B1A9-4C31B72B46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715B-4203-B1A9-4C31B72B46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1D-4912-A39D-621E6C5E65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111D-4912-A39D-621E6C5E65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5.0599999999999996</c:v>
                </c:pt>
                <c:pt idx="1">
                  <c:v>2.92</c:v>
                </c:pt>
                <c:pt idx="2">
                  <c:v>10.27</c:v>
                </c:pt>
                <c:pt idx="3">
                  <c:v>7.27</c:v>
                </c:pt>
                <c:pt idx="4">
                  <c:v>4.03</c:v>
                </c:pt>
              </c:numCache>
            </c:numRef>
          </c:val>
          <c:extLst>
            <c:ext xmlns:c16="http://schemas.microsoft.com/office/drawing/2014/chart" uri="{C3380CC4-5D6E-409C-BE32-E72D297353CC}">
              <c16:uniqueId val="{00000000-17E8-4A68-B7BA-1C801665E8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17E8-4A68-B7BA-1C801665E8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35.549999999999997</c:v>
                </c:pt>
                <c:pt idx="1">
                  <c:v>49.73</c:v>
                </c:pt>
                <c:pt idx="2">
                  <c:v>34.03</c:v>
                </c:pt>
                <c:pt idx="3">
                  <c:v>46.63</c:v>
                </c:pt>
                <c:pt idx="4">
                  <c:v>51.84</c:v>
                </c:pt>
              </c:numCache>
            </c:numRef>
          </c:val>
          <c:extLst>
            <c:ext xmlns:c16="http://schemas.microsoft.com/office/drawing/2014/chart" uri="{C3380CC4-5D6E-409C-BE32-E72D297353CC}">
              <c16:uniqueId val="{00000000-AE58-4C8A-AF4B-FE54327467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AE58-4C8A-AF4B-FE54327467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739.02</c:v>
                </c:pt>
                <c:pt idx="1">
                  <c:v>800.06</c:v>
                </c:pt>
                <c:pt idx="2">
                  <c:v>792</c:v>
                </c:pt>
                <c:pt idx="3">
                  <c:v>825.06</c:v>
                </c:pt>
                <c:pt idx="4">
                  <c:v>616.57000000000005</c:v>
                </c:pt>
              </c:numCache>
            </c:numRef>
          </c:val>
          <c:extLst>
            <c:ext xmlns:c16="http://schemas.microsoft.com/office/drawing/2014/chart" uri="{C3380CC4-5D6E-409C-BE32-E72D297353CC}">
              <c16:uniqueId val="{00000000-ED18-4A6F-8ACD-B490298D60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ED18-4A6F-8ACD-B490298D60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103.44</c:v>
                </c:pt>
                <c:pt idx="1">
                  <c:v>102.41</c:v>
                </c:pt>
                <c:pt idx="2">
                  <c:v>94.49</c:v>
                </c:pt>
                <c:pt idx="3">
                  <c:v>99.19</c:v>
                </c:pt>
                <c:pt idx="4">
                  <c:v>99.29</c:v>
                </c:pt>
              </c:numCache>
            </c:numRef>
          </c:val>
          <c:extLst>
            <c:ext xmlns:c16="http://schemas.microsoft.com/office/drawing/2014/chart" uri="{C3380CC4-5D6E-409C-BE32-E72D297353CC}">
              <c16:uniqueId val="{00000000-09DB-4E35-9299-9511E45D95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09DB-4E35-9299-9511E45D95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183.97</c:v>
                </c:pt>
                <c:pt idx="1">
                  <c:v>186.2</c:v>
                </c:pt>
                <c:pt idx="2">
                  <c:v>202.75</c:v>
                </c:pt>
                <c:pt idx="3">
                  <c:v>191.29</c:v>
                </c:pt>
                <c:pt idx="4">
                  <c:v>193</c:v>
                </c:pt>
              </c:numCache>
            </c:numRef>
          </c:val>
          <c:extLst>
            <c:ext xmlns:c16="http://schemas.microsoft.com/office/drawing/2014/chart" uri="{C3380CC4-5D6E-409C-BE32-E72D297353CC}">
              <c16:uniqueId val="{00000000-4147-4DD5-8A5C-47DA69C173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4147-4DD5-8A5C-47DA69C173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83" zoomScaleNormal="83"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岩手県　北上市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54">
        <f>データ!S6</f>
        <v>92413</v>
      </c>
      <c r="AM8" s="54"/>
      <c r="AN8" s="54"/>
      <c r="AO8" s="54"/>
      <c r="AP8" s="54"/>
      <c r="AQ8" s="54"/>
      <c r="AR8" s="54"/>
      <c r="AS8" s="54"/>
      <c r="AT8" s="53">
        <f>データ!T6</f>
        <v>437.55</v>
      </c>
      <c r="AU8" s="53"/>
      <c r="AV8" s="53"/>
      <c r="AW8" s="53"/>
      <c r="AX8" s="53"/>
      <c r="AY8" s="53"/>
      <c r="AZ8" s="53"/>
      <c r="BA8" s="53"/>
      <c r="BB8" s="53">
        <f>データ!U6</f>
        <v>211.21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46.09</v>
      </c>
      <c r="J10" s="53"/>
      <c r="K10" s="53"/>
      <c r="L10" s="53"/>
      <c r="M10" s="53"/>
      <c r="N10" s="53"/>
      <c r="O10" s="53"/>
      <c r="P10" s="53">
        <f>データ!P6</f>
        <v>69.650000000000006</v>
      </c>
      <c r="Q10" s="53"/>
      <c r="R10" s="53"/>
      <c r="S10" s="53"/>
      <c r="T10" s="53"/>
      <c r="U10" s="53"/>
      <c r="V10" s="53"/>
      <c r="W10" s="53">
        <f>データ!Q6</f>
        <v>73.849999999999994</v>
      </c>
      <c r="X10" s="53"/>
      <c r="Y10" s="53"/>
      <c r="Z10" s="53"/>
      <c r="AA10" s="53"/>
      <c r="AB10" s="53"/>
      <c r="AC10" s="53"/>
      <c r="AD10" s="54">
        <f>データ!R6</f>
        <v>3414</v>
      </c>
      <c r="AE10" s="54"/>
      <c r="AF10" s="54"/>
      <c r="AG10" s="54"/>
      <c r="AH10" s="54"/>
      <c r="AI10" s="54"/>
      <c r="AJ10" s="54"/>
      <c r="AK10" s="2"/>
      <c r="AL10" s="54">
        <f>データ!V6</f>
        <v>64202</v>
      </c>
      <c r="AM10" s="54"/>
      <c r="AN10" s="54"/>
      <c r="AO10" s="54"/>
      <c r="AP10" s="54"/>
      <c r="AQ10" s="54"/>
      <c r="AR10" s="54"/>
      <c r="AS10" s="54"/>
      <c r="AT10" s="53">
        <f>データ!W6</f>
        <v>23.53</v>
      </c>
      <c r="AU10" s="53"/>
      <c r="AV10" s="53"/>
      <c r="AW10" s="53"/>
      <c r="AX10" s="53"/>
      <c r="AY10" s="53"/>
      <c r="AZ10" s="53"/>
      <c r="BA10" s="53"/>
      <c r="BB10" s="53">
        <f>データ!X6</f>
        <v>2728.52</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lauaImft4AWw2Bl2AQMUZBs5Rq8gh2ceAmGHzI2xLO1wcc1uUZTjB8XIrOt5/2U8v9egSr4CWucQqu/RilyRQ==" saltValue="PV5yO6U32OYQ91+DxMmM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32069</v>
      </c>
      <c r="D6" s="19">
        <f t="shared" si="3"/>
        <v>46</v>
      </c>
      <c r="E6" s="19">
        <f t="shared" si="3"/>
        <v>17</v>
      </c>
      <c r="F6" s="19">
        <f t="shared" si="3"/>
        <v>1</v>
      </c>
      <c r="G6" s="19">
        <f t="shared" si="3"/>
        <v>0</v>
      </c>
      <c r="H6" s="19" t="str">
        <f t="shared" si="3"/>
        <v>岩手県　北上市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46.09</v>
      </c>
      <c r="P6" s="20">
        <f t="shared" si="3"/>
        <v>69.650000000000006</v>
      </c>
      <c r="Q6" s="20">
        <f t="shared" si="3"/>
        <v>73.849999999999994</v>
      </c>
      <c r="R6" s="20">
        <f t="shared" si="3"/>
        <v>3414</v>
      </c>
      <c r="S6" s="20">
        <f t="shared" si="3"/>
        <v>92413</v>
      </c>
      <c r="T6" s="20">
        <f t="shared" si="3"/>
        <v>437.55</v>
      </c>
      <c r="U6" s="20">
        <f t="shared" si="3"/>
        <v>211.21</v>
      </c>
      <c r="V6" s="20">
        <f t="shared" si="3"/>
        <v>64202</v>
      </c>
      <c r="W6" s="20">
        <f t="shared" si="3"/>
        <v>23.53</v>
      </c>
      <c r="X6" s="20">
        <f t="shared" si="3"/>
        <v>2728.52</v>
      </c>
      <c r="Y6" s="21">
        <f>IF(Y7="",NA(),Y7)</f>
        <v>96.18</v>
      </c>
      <c r="Z6" s="21">
        <f t="shared" ref="Z6:AH6" si="4">IF(Z7="",NA(),Z7)</f>
        <v>101.3</v>
      </c>
      <c r="AA6" s="21">
        <f t="shared" si="4"/>
        <v>95.61</v>
      </c>
      <c r="AB6" s="21">
        <f t="shared" si="4"/>
        <v>101.85</v>
      </c>
      <c r="AC6" s="21">
        <f t="shared" si="4"/>
        <v>102.01</v>
      </c>
      <c r="AD6" s="21">
        <f t="shared" si="4"/>
        <v>108.03</v>
      </c>
      <c r="AE6" s="21">
        <f t="shared" si="4"/>
        <v>106.9</v>
      </c>
      <c r="AF6" s="21">
        <f t="shared" si="4"/>
        <v>106.99</v>
      </c>
      <c r="AG6" s="21">
        <f t="shared" si="4"/>
        <v>107.85</v>
      </c>
      <c r="AH6" s="21">
        <f t="shared" si="4"/>
        <v>108.04</v>
      </c>
      <c r="AI6" s="20" t="str">
        <f>IF(AI7="","",IF(AI7="-","【-】","【"&amp;SUBSTITUTE(TEXT(AI7,"#,##0.00"),"-","△")&amp;"】"))</f>
        <v>【107.02】</v>
      </c>
      <c r="AJ6" s="21">
        <f>IF(AJ7="",NA(),AJ7)</f>
        <v>5.0599999999999996</v>
      </c>
      <c r="AK6" s="21">
        <f t="shared" ref="AK6:AS6" si="5">IF(AK7="",NA(),AK7)</f>
        <v>2.92</v>
      </c>
      <c r="AL6" s="21">
        <f t="shared" si="5"/>
        <v>10.27</v>
      </c>
      <c r="AM6" s="21">
        <f t="shared" si="5"/>
        <v>7.27</v>
      </c>
      <c r="AN6" s="21">
        <f t="shared" si="5"/>
        <v>4.03</v>
      </c>
      <c r="AO6" s="21">
        <f t="shared" si="5"/>
        <v>13.55</v>
      </c>
      <c r="AP6" s="21">
        <f t="shared" si="5"/>
        <v>9.06</v>
      </c>
      <c r="AQ6" s="21">
        <f t="shared" si="5"/>
        <v>7.42</v>
      </c>
      <c r="AR6" s="21">
        <f t="shared" si="5"/>
        <v>4.72</v>
      </c>
      <c r="AS6" s="21">
        <f t="shared" si="5"/>
        <v>4.49</v>
      </c>
      <c r="AT6" s="20" t="str">
        <f>IF(AT7="","",IF(AT7="-","【-】","【"&amp;SUBSTITUTE(TEXT(AT7,"#,##0.00"),"-","△")&amp;"】"))</f>
        <v>【3.09】</v>
      </c>
      <c r="AU6" s="21">
        <f>IF(AU7="",NA(),AU7)</f>
        <v>35.549999999999997</v>
      </c>
      <c r="AV6" s="21">
        <f t="shared" ref="AV6:BD6" si="6">IF(AV7="",NA(),AV7)</f>
        <v>49.73</v>
      </c>
      <c r="AW6" s="21">
        <f t="shared" si="6"/>
        <v>34.03</v>
      </c>
      <c r="AX6" s="21">
        <f t="shared" si="6"/>
        <v>46.63</v>
      </c>
      <c r="AY6" s="21">
        <f t="shared" si="6"/>
        <v>51.84</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739.02</v>
      </c>
      <c r="BG6" s="21">
        <f t="shared" ref="BG6:BO6" si="7">IF(BG7="",NA(),BG7)</f>
        <v>800.06</v>
      </c>
      <c r="BH6" s="21">
        <f t="shared" si="7"/>
        <v>792</v>
      </c>
      <c r="BI6" s="21">
        <f t="shared" si="7"/>
        <v>825.06</v>
      </c>
      <c r="BJ6" s="21">
        <f t="shared" si="7"/>
        <v>616.57000000000005</v>
      </c>
      <c r="BK6" s="21">
        <f t="shared" si="7"/>
        <v>799.41</v>
      </c>
      <c r="BL6" s="21">
        <f t="shared" si="7"/>
        <v>820.36</v>
      </c>
      <c r="BM6" s="21">
        <f t="shared" si="7"/>
        <v>847.44</v>
      </c>
      <c r="BN6" s="21">
        <f t="shared" si="7"/>
        <v>857.88</v>
      </c>
      <c r="BO6" s="21">
        <f t="shared" si="7"/>
        <v>825.1</v>
      </c>
      <c r="BP6" s="20" t="str">
        <f>IF(BP7="","",IF(BP7="-","【-】","【"&amp;SUBSTITUTE(TEXT(BP7,"#,##0.00"),"-","△")&amp;"】"))</f>
        <v>【669.12】</v>
      </c>
      <c r="BQ6" s="21">
        <f>IF(BQ7="",NA(),BQ7)</f>
        <v>103.44</v>
      </c>
      <c r="BR6" s="21">
        <f t="shared" ref="BR6:BZ6" si="8">IF(BR7="",NA(),BR7)</f>
        <v>102.41</v>
      </c>
      <c r="BS6" s="21">
        <f t="shared" si="8"/>
        <v>94.49</v>
      </c>
      <c r="BT6" s="21">
        <f t="shared" si="8"/>
        <v>99.19</v>
      </c>
      <c r="BU6" s="21">
        <f t="shared" si="8"/>
        <v>99.29</v>
      </c>
      <c r="BV6" s="21">
        <f t="shared" si="8"/>
        <v>96.54</v>
      </c>
      <c r="BW6" s="21">
        <f t="shared" si="8"/>
        <v>95.4</v>
      </c>
      <c r="BX6" s="21">
        <f t="shared" si="8"/>
        <v>94.69</v>
      </c>
      <c r="BY6" s="21">
        <f t="shared" si="8"/>
        <v>94.97</v>
      </c>
      <c r="BZ6" s="21">
        <f t="shared" si="8"/>
        <v>97.07</v>
      </c>
      <c r="CA6" s="20" t="str">
        <f>IF(CA7="","",IF(CA7="-","【-】","【"&amp;SUBSTITUTE(TEXT(CA7,"#,##0.00"),"-","△")&amp;"】"))</f>
        <v>【99.73】</v>
      </c>
      <c r="CB6" s="21">
        <f>IF(CB7="",NA(),CB7)</f>
        <v>183.97</v>
      </c>
      <c r="CC6" s="21">
        <f t="shared" ref="CC6:CK6" si="9">IF(CC7="",NA(),CC7)</f>
        <v>186.2</v>
      </c>
      <c r="CD6" s="21">
        <f t="shared" si="9"/>
        <v>202.75</v>
      </c>
      <c r="CE6" s="21">
        <f t="shared" si="9"/>
        <v>191.29</v>
      </c>
      <c r="CF6" s="21">
        <f t="shared" si="9"/>
        <v>193</v>
      </c>
      <c r="CG6" s="21">
        <f t="shared" si="9"/>
        <v>162.81</v>
      </c>
      <c r="CH6" s="21">
        <f t="shared" si="9"/>
        <v>163.19999999999999</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90.74</v>
      </c>
      <c r="CY6" s="21">
        <f t="shared" ref="CY6:DG6" si="11">IF(CY7="",NA(),CY7)</f>
        <v>91.5</v>
      </c>
      <c r="CZ6" s="21">
        <f t="shared" si="11"/>
        <v>92.14</v>
      </c>
      <c r="DA6" s="21">
        <f t="shared" si="11"/>
        <v>92.6</v>
      </c>
      <c r="DB6" s="21">
        <f t="shared" si="11"/>
        <v>92.99</v>
      </c>
      <c r="DC6" s="21">
        <f t="shared" si="11"/>
        <v>92.3</v>
      </c>
      <c r="DD6" s="21">
        <f t="shared" si="11"/>
        <v>92.55</v>
      </c>
      <c r="DE6" s="21">
        <f t="shared" si="11"/>
        <v>92.62</v>
      </c>
      <c r="DF6" s="21">
        <f t="shared" si="11"/>
        <v>92.72</v>
      </c>
      <c r="DG6" s="21">
        <f t="shared" si="11"/>
        <v>92.88</v>
      </c>
      <c r="DH6" s="20" t="str">
        <f>IF(DH7="","",IF(DH7="-","【-】","【"&amp;SUBSTITUTE(TEXT(DH7,"#,##0.00"),"-","△")&amp;"】"))</f>
        <v>【95.72】</v>
      </c>
      <c r="DI6" s="21">
        <f>IF(DI7="",NA(),DI7)</f>
        <v>22.26</v>
      </c>
      <c r="DJ6" s="21">
        <f t="shared" ref="DJ6:DR6" si="12">IF(DJ7="",NA(),DJ7)</f>
        <v>24.47</v>
      </c>
      <c r="DK6" s="21">
        <f t="shared" si="12"/>
        <v>26.54</v>
      </c>
      <c r="DL6" s="21">
        <f t="shared" si="12"/>
        <v>28.48</v>
      </c>
      <c r="DM6" s="21">
        <f t="shared" si="12"/>
        <v>30.49</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32069</v>
      </c>
      <c r="D7" s="23">
        <v>46</v>
      </c>
      <c r="E7" s="23">
        <v>17</v>
      </c>
      <c r="F7" s="23">
        <v>1</v>
      </c>
      <c r="G7" s="23">
        <v>0</v>
      </c>
      <c r="H7" s="23" t="s">
        <v>96</v>
      </c>
      <c r="I7" s="23" t="s">
        <v>97</v>
      </c>
      <c r="J7" s="23" t="s">
        <v>98</v>
      </c>
      <c r="K7" s="23" t="s">
        <v>99</v>
      </c>
      <c r="L7" s="23" t="s">
        <v>100</v>
      </c>
      <c r="M7" s="23" t="s">
        <v>101</v>
      </c>
      <c r="N7" s="24" t="s">
        <v>102</v>
      </c>
      <c r="O7" s="24">
        <v>46.09</v>
      </c>
      <c r="P7" s="24">
        <v>69.650000000000006</v>
      </c>
      <c r="Q7" s="24">
        <v>73.849999999999994</v>
      </c>
      <c r="R7" s="24">
        <v>3414</v>
      </c>
      <c r="S7" s="24">
        <v>92413</v>
      </c>
      <c r="T7" s="24">
        <v>437.55</v>
      </c>
      <c r="U7" s="24">
        <v>211.21</v>
      </c>
      <c r="V7" s="24">
        <v>64202</v>
      </c>
      <c r="W7" s="24">
        <v>23.53</v>
      </c>
      <c r="X7" s="24">
        <v>2728.52</v>
      </c>
      <c r="Y7" s="24">
        <v>96.18</v>
      </c>
      <c r="Z7" s="24">
        <v>101.3</v>
      </c>
      <c r="AA7" s="24">
        <v>95.61</v>
      </c>
      <c r="AB7" s="24">
        <v>101.85</v>
      </c>
      <c r="AC7" s="24">
        <v>102.01</v>
      </c>
      <c r="AD7" s="24">
        <v>108.03</v>
      </c>
      <c r="AE7" s="24">
        <v>106.9</v>
      </c>
      <c r="AF7" s="24">
        <v>106.99</v>
      </c>
      <c r="AG7" s="24">
        <v>107.85</v>
      </c>
      <c r="AH7" s="24">
        <v>108.04</v>
      </c>
      <c r="AI7" s="24">
        <v>107.02</v>
      </c>
      <c r="AJ7" s="24">
        <v>5.0599999999999996</v>
      </c>
      <c r="AK7" s="24">
        <v>2.92</v>
      </c>
      <c r="AL7" s="24">
        <v>10.27</v>
      </c>
      <c r="AM7" s="24">
        <v>7.27</v>
      </c>
      <c r="AN7" s="24">
        <v>4.03</v>
      </c>
      <c r="AO7" s="24">
        <v>13.55</v>
      </c>
      <c r="AP7" s="24">
        <v>9.06</v>
      </c>
      <c r="AQ7" s="24">
        <v>7.42</v>
      </c>
      <c r="AR7" s="24">
        <v>4.72</v>
      </c>
      <c r="AS7" s="24">
        <v>4.49</v>
      </c>
      <c r="AT7" s="24">
        <v>3.09</v>
      </c>
      <c r="AU7" s="24">
        <v>35.549999999999997</v>
      </c>
      <c r="AV7" s="24">
        <v>49.73</v>
      </c>
      <c r="AW7" s="24">
        <v>34.03</v>
      </c>
      <c r="AX7" s="24">
        <v>46.63</v>
      </c>
      <c r="AY7" s="24">
        <v>51.84</v>
      </c>
      <c r="AZ7" s="24">
        <v>78.45</v>
      </c>
      <c r="BA7" s="24">
        <v>76.31</v>
      </c>
      <c r="BB7" s="24">
        <v>68.180000000000007</v>
      </c>
      <c r="BC7" s="24">
        <v>67.930000000000007</v>
      </c>
      <c r="BD7" s="24">
        <v>68.53</v>
      </c>
      <c r="BE7" s="24">
        <v>71.39</v>
      </c>
      <c r="BF7" s="24">
        <v>739.02</v>
      </c>
      <c r="BG7" s="24">
        <v>800.06</v>
      </c>
      <c r="BH7" s="24">
        <v>792</v>
      </c>
      <c r="BI7" s="24">
        <v>825.06</v>
      </c>
      <c r="BJ7" s="24">
        <v>616.57000000000005</v>
      </c>
      <c r="BK7" s="24">
        <v>799.41</v>
      </c>
      <c r="BL7" s="24">
        <v>820.36</v>
      </c>
      <c r="BM7" s="24">
        <v>847.44</v>
      </c>
      <c r="BN7" s="24">
        <v>857.88</v>
      </c>
      <c r="BO7" s="24">
        <v>825.1</v>
      </c>
      <c r="BP7" s="24">
        <v>669.12</v>
      </c>
      <c r="BQ7" s="24">
        <v>103.44</v>
      </c>
      <c r="BR7" s="24">
        <v>102.41</v>
      </c>
      <c r="BS7" s="24">
        <v>94.49</v>
      </c>
      <c r="BT7" s="24">
        <v>99.19</v>
      </c>
      <c r="BU7" s="24">
        <v>99.29</v>
      </c>
      <c r="BV7" s="24">
        <v>96.54</v>
      </c>
      <c r="BW7" s="24">
        <v>95.4</v>
      </c>
      <c r="BX7" s="24">
        <v>94.69</v>
      </c>
      <c r="BY7" s="24">
        <v>94.97</v>
      </c>
      <c r="BZ7" s="24">
        <v>97.07</v>
      </c>
      <c r="CA7" s="24">
        <v>99.73</v>
      </c>
      <c r="CB7" s="24">
        <v>183.97</v>
      </c>
      <c r="CC7" s="24">
        <v>186.2</v>
      </c>
      <c r="CD7" s="24">
        <v>202.75</v>
      </c>
      <c r="CE7" s="24">
        <v>191.29</v>
      </c>
      <c r="CF7" s="24">
        <v>193</v>
      </c>
      <c r="CG7" s="24">
        <v>162.81</v>
      </c>
      <c r="CH7" s="24">
        <v>163.19999999999999</v>
      </c>
      <c r="CI7" s="24">
        <v>159.78</v>
      </c>
      <c r="CJ7" s="24">
        <v>159.49</v>
      </c>
      <c r="CK7" s="24">
        <v>157.81</v>
      </c>
      <c r="CL7" s="24">
        <v>134.97999999999999</v>
      </c>
      <c r="CM7" s="24" t="s">
        <v>102</v>
      </c>
      <c r="CN7" s="24" t="s">
        <v>102</v>
      </c>
      <c r="CO7" s="24" t="s">
        <v>102</v>
      </c>
      <c r="CP7" s="24" t="s">
        <v>102</v>
      </c>
      <c r="CQ7" s="24" t="s">
        <v>102</v>
      </c>
      <c r="CR7" s="24">
        <v>64.959999999999994</v>
      </c>
      <c r="CS7" s="24">
        <v>65.040000000000006</v>
      </c>
      <c r="CT7" s="24">
        <v>68.31</v>
      </c>
      <c r="CU7" s="24">
        <v>65.28</v>
      </c>
      <c r="CV7" s="24">
        <v>64.92</v>
      </c>
      <c r="CW7" s="24">
        <v>59.99</v>
      </c>
      <c r="CX7" s="24">
        <v>90.74</v>
      </c>
      <c r="CY7" s="24">
        <v>91.5</v>
      </c>
      <c r="CZ7" s="24">
        <v>92.14</v>
      </c>
      <c r="DA7" s="24">
        <v>92.6</v>
      </c>
      <c r="DB7" s="24">
        <v>92.99</v>
      </c>
      <c r="DC7" s="24">
        <v>92.3</v>
      </c>
      <c r="DD7" s="24">
        <v>92.55</v>
      </c>
      <c r="DE7" s="24">
        <v>92.62</v>
      </c>
      <c r="DF7" s="24">
        <v>92.72</v>
      </c>
      <c r="DG7" s="24">
        <v>92.88</v>
      </c>
      <c r="DH7" s="24">
        <v>95.72</v>
      </c>
      <c r="DI7" s="24">
        <v>22.26</v>
      </c>
      <c r="DJ7" s="24">
        <v>24.47</v>
      </c>
      <c r="DK7" s="24">
        <v>26.54</v>
      </c>
      <c r="DL7" s="24">
        <v>28.48</v>
      </c>
      <c r="DM7" s="24">
        <v>30.49</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白取浩行</cp:lastModifiedBy>
  <dcterms:created xsi:type="dcterms:W3CDTF">2022-12-01T01:13:11Z</dcterms:created>
  <dcterms:modified xsi:type="dcterms:W3CDTF">2023-01-19T07:16:20Z</dcterms:modified>
  <cp:category/>
</cp:coreProperties>
</file>