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2下水道\■02_決算統計（企業会計・特別会計・経営比較分析表）\■■041-1経営比較分析表（財政課）\令和３年度決算\提出用\"/>
    </mc:Choice>
  </mc:AlternateContent>
  <workbookProtection workbookAlgorithmName="SHA-512" workbookHashValue="810EyvlIRykAl5Kt9uqrt3nO1yBGRydm0HM8vuaxiCpH9G0/1I8Pej9LxZQKsF5PGp8oUNMSVzi1e8R61yF+Kw==" workbookSaltValue="Pn9rMFzqLzGya0fv/hJHI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<sst xmlns="http://schemas.openxmlformats.org/spreadsheetml/2006/main" count="236" uniqueCount="119">
  <si>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</si>
  <si>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</si>
  <si>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</si>
  <si>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</si>
  <si>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</si>
  <si>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</si>
  <si>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</si>
  <si>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</si>
  <si>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</si>
  <si>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</si>
  <si>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</si>
  <si>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</si>
  <si>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</si>
  <si>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</si>
  <si>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</si>
  <si>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</si>
  <si>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</si>
  <si>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</si>
  <si>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</si>
  <si>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</si>
  <si>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</si>
  <si>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</si>
  <si>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</si>
  <si>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</si>
  <si>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</si>
  <si>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</si>
  <si>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</si>
  <si>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</si>
  <si>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</si>
  <si>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</si>
  <si>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</si>
  <si>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</si>
  <si>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</si>
  <si>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</si>
  <si>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</si>
  <si>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</si>
  <si>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</si>
  <si>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</si>
  <si>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</si>
  <si>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</si>
  <si>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</si>
  <si>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</si>
  <si>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</si>
  <si>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</si>
  <si>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</si>
  <si>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</si>
  <si>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</si>
  <si>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</si>
  <si>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</si>
  <si>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</si>
  <si>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</si>
  <si>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</si>
  <si>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</si>
  <si>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</si>
  <si>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</si>
  <si>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</si>
  <si>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</si>
  <si>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</si>
  <si>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</si>
  <si>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</si>
  <si>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</si>
  <si>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</si>
  <si>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</si>
  <si>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</si>
  <si>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</si>
  <si>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</si>
  <si>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</si>
  <si>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</si>
  <si>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</si>
  <si>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</si>
  <si>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</si>
  <si>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</si>
  <si>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</si>
  <si>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</si>
  <si>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</si>
  <si>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</si>
  <si>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</si>
  <si>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</si>
  <si>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</si>
  <si>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</si>
  <si>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</si>
  <si>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</si>
  <si>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</si>
  <si>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</si>
  <si>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</si>
  <si>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</si>
  <si>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</si>
  <si>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</si>
  <si>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</si>
  <si>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</si>
  <si>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</si>
  <si>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</si>
  <si>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</si>
  <si>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</si>
  <si>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</si>
  <si>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</si>
  <si>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</si>
  <si>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</si>
  <si>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宮古市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</si>
  <si>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</si>
  <si>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</si>
  <si>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</si>
  <si>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</si>
  <si>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</si>
  <si>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</si>
  <si>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</si>
  <si>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</si>
  <si>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</si>
  <si>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</si>
  <si>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</si>
  <si>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</si>
  <si>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</si>
  <si>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</si>
  <si>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</si>
  <si>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</si>
  <si>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</si>
  <si>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
　費用に対する収益の割合を表す指標です。収益不足を示す100%未満となっていますので、引き続き水洗化の普及を図りながら使用料収入の増加に努める必要があります。
④企業債残高対事業規模比率
　使用料収入に対する企業債残高の割合を表す指標です。施設整備は完了していますので、企業債残高は減少しています。R01までは、類似団体より高い割合ですが、R02以降は類似団体よりやや低い割合となっています。
⑤経費回収率
　経費をどの程度使用料収入で賄えているかを表した指標です。100%未満となっていますが、類似団体より高い割合で経費を回収しています。
⑥汚水処理原価
　汚水１㎥当たりの処理費用を表す指標です。H29以降、値が高くなっていますが、R03は値が下がり類似団体より低く抑えられています。
⑦施設利用率
　施設の処理能力に対する処理水量を表す指標で、施設の利用状況等を表す指標です。H29以降、値が高くなっていますが、R03は値が下がり類似団体より低い割合で施設を利用しています。
⑧水洗化率
　水洗便所を設置している人口の割合を表した指標です。割合は年々上昇していますが、H30からは類似団体より低い割合となっており、引き続き水洗化の普及に努める必要があります。</t>
    <phoneticPr fontId="4"/>
  </si>
  <si>
    <t>③管渠改善率
　下水道管を更新した割合を表す指標です。H12から事業に着手しており、更新が必要な老朽化した下水道管はまだありません。</t>
    <phoneticPr fontId="4"/>
  </si>
  <si>
    <t>　使用料収入だけでは維持管理費等を賄えないため、一般会計からの繰入金を充てています。経費回収率は類似団体平均値を上回る状況を継続していますが、汚水処理原価、施設利用率は類似団体平均値を下回っています。企業債残高対事業規模比率は類似団体よりやや低くなっています。施設整備は完了していますので、企業債残高は徐々に減少し、企業債残高対事業規模比率も減少が見込まれます。なお、水洗化率は類似団体平均値より低い割合となっていることから、今後も引き続き水洗化の普及を図りながら、使用料収入の増加に努める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</si>
</sst>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809-48CB-B66C-4222257A622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0.01</c:v>
                </c:pt>
                <c:pt idx="2">
                  <c:v>0.02</c:v>
                </c:pt>
                <c:pt idx="3">
                  <c:v>0.25</c:v>
                </c:pt>
                <c:pt idx="4">
                  <c:v>0.05</c:v>
                </c:pt>
              </c:numCache>
            </c:numRef>
          </c:val>
          <c:smooth val="0"/>
          <c:extLst>
            <c:ext xmlns:c16="http://schemas.microsoft.com/office/drawing/2014/chart" uri="{C3380CC4-5D6E-409C-BE32-E72D297353CC}">
              <c16:uniqueId val="{00000001-0809-48CB-B66C-4222257A622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64.290000000000006</c:v>
                </c:pt>
                <c:pt idx="1">
                  <c:v>65.13</c:v>
                </c:pt>
                <c:pt idx="2">
                  <c:v>65.55</c:v>
                </c:pt>
                <c:pt idx="3">
                  <c:v>66.81</c:v>
                </c:pt>
                <c:pt idx="4">
                  <c:v>63.03</c:v>
                </c:pt>
              </c:numCache>
            </c:numRef>
          </c:val>
          <c:extLst>
            <c:ext xmlns:c16="http://schemas.microsoft.com/office/drawing/2014/chart" uri="{C3380CC4-5D6E-409C-BE32-E72D297353CC}">
              <c16:uniqueId val="{00000000-A9E5-4AD0-83E8-2FBA197A6AF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40.93</c:v>
                </c:pt>
                <c:pt idx="1">
                  <c:v>50.68</c:v>
                </c:pt>
                <c:pt idx="2">
                  <c:v>50.14</c:v>
                </c:pt>
                <c:pt idx="3">
                  <c:v>54.83</c:v>
                </c:pt>
                <c:pt idx="4">
                  <c:v>66.53</c:v>
                </c:pt>
              </c:numCache>
            </c:numRef>
          </c:val>
          <c:smooth val="0"/>
          <c:extLst>
            <c:ext xmlns:c16="http://schemas.microsoft.com/office/drawing/2014/chart" uri="{C3380CC4-5D6E-409C-BE32-E72D297353CC}">
              <c16:uniqueId val="{00000001-A9E5-4AD0-83E8-2FBA197A6AF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76.39</c:v>
                </c:pt>
                <c:pt idx="1">
                  <c:v>77.47</c:v>
                </c:pt>
                <c:pt idx="2">
                  <c:v>80</c:v>
                </c:pt>
                <c:pt idx="3">
                  <c:v>79.28</c:v>
                </c:pt>
                <c:pt idx="4">
                  <c:v>79.510000000000005</c:v>
                </c:pt>
              </c:numCache>
            </c:numRef>
          </c:val>
          <c:extLst>
            <c:ext xmlns:c16="http://schemas.microsoft.com/office/drawing/2014/chart" uri="{C3380CC4-5D6E-409C-BE32-E72D297353CC}">
              <c16:uniqueId val="{00000000-C7F5-4129-AE17-13C2A9FB462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62.73</c:v>
                </c:pt>
                <c:pt idx="1">
                  <c:v>84.86</c:v>
                </c:pt>
                <c:pt idx="2">
                  <c:v>84.98</c:v>
                </c:pt>
                <c:pt idx="3">
                  <c:v>84.7</c:v>
                </c:pt>
                <c:pt idx="4">
                  <c:v>84.67</c:v>
                </c:pt>
              </c:numCache>
            </c:numRef>
          </c:val>
          <c:smooth val="0"/>
          <c:extLst>
            <c:ext xmlns:c16="http://schemas.microsoft.com/office/drawing/2014/chart" uri="{C3380CC4-5D6E-409C-BE32-E72D297353CC}">
              <c16:uniqueId val="{00000001-C7F5-4129-AE17-13C2A9FB462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95.39</c:v>
                </c:pt>
                <c:pt idx="1">
                  <c:v>98.46</c:v>
                </c:pt>
                <c:pt idx="2">
                  <c:v>98.77</c:v>
                </c:pt>
                <c:pt idx="3">
                  <c:v>99.62</c:v>
                </c:pt>
                <c:pt idx="4">
                  <c:v>99.75</c:v>
                </c:pt>
              </c:numCache>
            </c:numRef>
          </c:val>
          <c:extLst>
            <c:ext xmlns:c16="http://schemas.microsoft.com/office/drawing/2014/chart" uri="{C3380CC4-5D6E-409C-BE32-E72D297353CC}">
              <c16:uniqueId val="{00000000-642F-4EA6-BCFB-F3A1D06E463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2F-4EA6-BCFB-F3A1D06E463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1A0-42D9-907F-C205407DF0D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A0-42D9-907F-C205407DF0D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C9-42CF-A4D8-B86A9CE78E5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C9-42CF-A4D8-B86A9CE78E5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65-4253-B398-2B87A3D634B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65-4253-B398-2B87A3D634B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31-4A68-ADC2-72E1CB7A497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31-4A68-ADC2-72E1CB7A497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1042.55</c:v>
                </c:pt>
                <c:pt idx="1">
                  <c:v>963.19</c:v>
                </c:pt>
                <c:pt idx="2">
                  <c:v>888.38</c:v>
                </c:pt>
                <c:pt idx="3">
                  <c:v>778.68</c:v>
                </c:pt>
                <c:pt idx="4">
                  <c:v>739.84</c:v>
                </c:pt>
              </c:numCache>
            </c:numRef>
          </c:val>
          <c:extLst>
            <c:ext xmlns:c16="http://schemas.microsoft.com/office/drawing/2014/chart" uri="{C3380CC4-5D6E-409C-BE32-E72D297353CC}">
              <c16:uniqueId val="{00000000-CFDD-4FB3-899D-26461A156EC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982.29</c:v>
                </c:pt>
                <c:pt idx="1">
                  <c:v>789.46</c:v>
                </c:pt>
                <c:pt idx="2">
                  <c:v>826.83</c:v>
                </c:pt>
                <c:pt idx="3">
                  <c:v>867.83</c:v>
                </c:pt>
                <c:pt idx="4">
                  <c:v>791.76</c:v>
                </c:pt>
              </c:numCache>
            </c:numRef>
          </c:val>
          <c:smooth val="0"/>
          <c:extLst>
            <c:ext xmlns:c16="http://schemas.microsoft.com/office/drawing/2014/chart" uri="{C3380CC4-5D6E-409C-BE32-E72D297353CC}">
              <c16:uniqueId val="{00000001-CFDD-4FB3-899D-26461A156EC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86.36</c:v>
                </c:pt>
                <c:pt idx="1">
                  <c:v>83.46</c:v>
                </c:pt>
                <c:pt idx="2">
                  <c:v>71.59</c:v>
                </c:pt>
                <c:pt idx="3">
                  <c:v>71.41</c:v>
                </c:pt>
                <c:pt idx="4">
                  <c:v>99.32</c:v>
                </c:pt>
              </c:numCache>
            </c:numRef>
          </c:val>
          <c:extLst>
            <c:ext xmlns:c16="http://schemas.microsoft.com/office/drawing/2014/chart" uri="{C3380CC4-5D6E-409C-BE32-E72D297353CC}">
              <c16:uniqueId val="{00000000-7CE0-4111-A75D-97C06C25AEB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41.25</c:v>
                </c:pt>
                <c:pt idx="1">
                  <c:v>57.77</c:v>
                </c:pt>
                <c:pt idx="2">
                  <c:v>57.31</c:v>
                </c:pt>
                <c:pt idx="3">
                  <c:v>57.08</c:v>
                </c:pt>
                <c:pt idx="4">
                  <c:v>56.26</c:v>
                </c:pt>
              </c:numCache>
            </c:numRef>
          </c:val>
          <c:smooth val="0"/>
          <c:extLst>
            <c:ext xmlns:c16="http://schemas.microsoft.com/office/drawing/2014/chart" uri="{C3380CC4-5D6E-409C-BE32-E72D297353CC}">
              <c16:uniqueId val="{00000001-7CE0-4111-A75D-97C06C25AEB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200.84</c:v>
                </c:pt>
                <c:pt idx="1">
                  <c:v>209.29</c:v>
                </c:pt>
                <c:pt idx="2">
                  <c:v>245.41</c:v>
                </c:pt>
                <c:pt idx="3">
                  <c:v>251.6</c:v>
                </c:pt>
                <c:pt idx="4">
                  <c:v>184.67</c:v>
                </c:pt>
              </c:numCache>
            </c:numRef>
          </c:val>
          <c:extLst>
            <c:ext xmlns:c16="http://schemas.microsoft.com/office/drawing/2014/chart" uri="{C3380CC4-5D6E-409C-BE32-E72D297353CC}">
              <c16:uniqueId val="{00000000-9DA9-4FF1-B167-651AEA5DC7C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334.48</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9DA9-4FF1-B167-651AEA5DC7C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L1" zoomScale="110" zoomScaleNormal="110" workbookViewId="0">
      <selection activeCell="CA70" sqref="CA7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岩手県　宮古市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49274</v>
      </c>
      <c r="AM8" s="55"/>
      <c r="AN8" s="55"/>
      <c r="AO8" s="55"/>
      <c r="AP8" s="55"/>
      <c r="AQ8" s="55"/>
      <c r="AR8" s="55"/>
      <c r="AS8" s="55"/>
      <c r="AT8" s="54">
        <f>データ!T6</f>
        <v>1259.1500000000001</v>
      </c>
      <c r="AU8" s="54"/>
      <c r="AV8" s="54"/>
      <c r="AW8" s="54"/>
      <c r="AX8" s="54"/>
      <c r="AY8" s="54"/>
      <c r="AZ8" s="54"/>
      <c r="BA8" s="54"/>
      <c r="BB8" s="54">
        <f>データ!U6</f>
        <v>39.130000000000003</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1.1599999999999999</v>
      </c>
      <c r="Q10" s="54"/>
      <c r="R10" s="54"/>
      <c r="S10" s="54"/>
      <c r="T10" s="54"/>
      <c r="U10" s="54"/>
      <c r="V10" s="54"/>
      <c r="W10" s="54">
        <f>データ!Q6</f>
        <v>101.57</v>
      </c>
      <c r="X10" s="54"/>
      <c r="Y10" s="54"/>
      <c r="Z10" s="54"/>
      <c r="AA10" s="54"/>
      <c r="AB10" s="54"/>
      <c r="AC10" s="54"/>
      <c r="AD10" s="55">
        <f>データ!R6</f>
        <v>3080</v>
      </c>
      <c r="AE10" s="55"/>
      <c r="AF10" s="55"/>
      <c r="AG10" s="55"/>
      <c r="AH10" s="55"/>
      <c r="AI10" s="55"/>
      <c r="AJ10" s="55"/>
      <c r="AK10" s="2"/>
      <c r="AL10" s="55">
        <f>データ!V6</f>
        <v>566</v>
      </c>
      <c r="AM10" s="55"/>
      <c r="AN10" s="55"/>
      <c r="AO10" s="55"/>
      <c r="AP10" s="55"/>
      <c r="AQ10" s="55"/>
      <c r="AR10" s="55"/>
      <c r="AS10" s="55"/>
      <c r="AT10" s="54">
        <f>データ!W6</f>
        <v>0.16</v>
      </c>
      <c r="AU10" s="54"/>
      <c r="AV10" s="54"/>
      <c r="AW10" s="54"/>
      <c r="AX10" s="54"/>
      <c r="AY10" s="54"/>
      <c r="AZ10" s="54"/>
      <c r="BA10" s="54"/>
      <c r="BB10" s="54">
        <f>データ!X6</f>
        <v>3537.5</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dM10+mH/eGa7ajPI+CAxkoIfsY65wFCKnTfH9pJa/9FmGYYE0d86yBUl0+awG97US4Qe0/dT9pxhxP+eR4FuOw==" saltValue="Yi3tbIgQQojaUpd5QyQ3D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32026</v>
      </c>
      <c r="D6" s="19">
        <f t="shared" si="3"/>
        <v>47</v>
      </c>
      <c r="E6" s="19">
        <f t="shared" si="3"/>
        <v>17</v>
      </c>
      <c r="F6" s="19">
        <f t="shared" si="3"/>
        <v>5</v>
      </c>
      <c r="G6" s="19">
        <f t="shared" si="3"/>
        <v>0</v>
      </c>
      <c r="H6" s="19" t="str">
        <f t="shared" si="3"/>
        <v>岩手県　宮古市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1.1599999999999999</v>
      </c>
      <c r="Q6" s="20">
        <f t="shared" si="3"/>
        <v>101.57</v>
      </c>
      <c r="R6" s="20">
        <f t="shared" si="3"/>
        <v>3080</v>
      </c>
      <c r="S6" s="20">
        <f t="shared" si="3"/>
        <v>49274</v>
      </c>
      <c r="T6" s="20">
        <f t="shared" si="3"/>
        <v>1259.1500000000001</v>
      </c>
      <c r="U6" s="20">
        <f t="shared" si="3"/>
        <v>39.130000000000003</v>
      </c>
      <c r="V6" s="20">
        <f t="shared" si="3"/>
        <v>566</v>
      </c>
      <c r="W6" s="20">
        <f t="shared" si="3"/>
        <v>0.16</v>
      </c>
      <c r="X6" s="20">
        <f t="shared" si="3"/>
        <v>3537.5</v>
      </c>
      <c r="Y6" s="21">
        <f>IF(Y7="",NA(),Y7)</f>
        <v>95.39</v>
      </c>
      <c r="Z6" s="21">
        <f t="shared" ref="Z6:AH6" si="4">IF(Z7="",NA(),Z7)</f>
        <v>98.46</v>
      </c>
      <c r="AA6" s="21">
        <f t="shared" si="4"/>
        <v>98.77</v>
      </c>
      <c r="AB6" s="21">
        <f t="shared" si="4"/>
        <v>99.62</v>
      </c>
      <c r="AC6" s="21">
        <f t="shared" si="4"/>
        <v>99.75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1042.55</v>
      </c>
      <c r="BG6" s="21">
        <f t="shared" ref="BG6:BO6" si="7">IF(BG7="",NA(),BG7)</f>
        <v>963.19</v>
      </c>
      <c r="BH6" s="21">
        <f t="shared" si="7"/>
        <v>888.38</v>
      </c>
      <c r="BI6" s="21">
        <f t="shared" si="7"/>
        <v>778.68</v>
      </c>
      <c r="BJ6" s="21">
        <f t="shared" si="7"/>
        <v>739.84</v>
      </c>
      <c r="BK6" s="21">
        <f t="shared" si="7"/>
        <v>982.29</v>
      </c>
      <c r="BL6" s="21">
        <f t="shared" si="7"/>
        <v>789.46</v>
      </c>
      <c r="BM6" s="21">
        <f t="shared" si="7"/>
        <v>826.83</v>
      </c>
      <c r="BN6" s="21">
        <f t="shared" si="7"/>
        <v>867.83</v>
      </c>
      <c r="BO6" s="21">
        <f t="shared" si="7"/>
        <v>791.76</v>
      </c>
      <c r="BP6" s="20" t="str">
        <f>IF(BP7="","",IF(BP7="-","【-】","【"&amp;SUBSTITUTE(TEXT(BP7,"#,##0.00"),"-","△")&amp;"】"))</f>
        <v>【786.37】</v>
      </c>
      <c r="BQ6" s="21">
        <f>IF(BQ7="",NA(),BQ7)</f>
        <v>86.36</v>
      </c>
      <c r="BR6" s="21">
        <f t="shared" ref="BR6:BZ6" si="8">IF(BR7="",NA(),BR7)</f>
        <v>83.46</v>
      </c>
      <c r="BS6" s="21">
        <f t="shared" si="8"/>
        <v>71.59</v>
      </c>
      <c r="BT6" s="21">
        <f t="shared" si="8"/>
        <v>71.41</v>
      </c>
      <c r="BU6" s="21">
        <f t="shared" si="8"/>
        <v>99.32</v>
      </c>
      <c r="BV6" s="21">
        <f t="shared" si="8"/>
        <v>41.25</v>
      </c>
      <c r="BW6" s="21">
        <f t="shared" si="8"/>
        <v>57.77</v>
      </c>
      <c r="BX6" s="21">
        <f t="shared" si="8"/>
        <v>57.31</v>
      </c>
      <c r="BY6" s="21">
        <f t="shared" si="8"/>
        <v>57.08</v>
      </c>
      <c r="BZ6" s="21">
        <f t="shared" si="8"/>
        <v>56.26</v>
      </c>
      <c r="CA6" s="20" t="str">
        <f>IF(CA7="","",IF(CA7="-","【-】","【"&amp;SUBSTITUTE(TEXT(CA7,"#,##0.00"),"-","△")&amp;"】"))</f>
        <v>【60.65】</v>
      </c>
      <c r="CB6" s="21">
        <f>IF(CB7="",NA(),CB7)</f>
        <v>200.84</v>
      </c>
      <c r="CC6" s="21">
        <f t="shared" ref="CC6:CK6" si="9">IF(CC7="",NA(),CC7)</f>
        <v>209.29</v>
      </c>
      <c r="CD6" s="21">
        <f t="shared" si="9"/>
        <v>245.41</v>
      </c>
      <c r="CE6" s="21">
        <f t="shared" si="9"/>
        <v>251.6</v>
      </c>
      <c r="CF6" s="21">
        <f t="shared" si="9"/>
        <v>184.67</v>
      </c>
      <c r="CG6" s="21">
        <f t="shared" si="9"/>
        <v>334.48</v>
      </c>
      <c r="CH6" s="21">
        <f t="shared" si="9"/>
        <v>274.35000000000002</v>
      </c>
      <c r="CI6" s="21">
        <f t="shared" si="9"/>
        <v>273.52</v>
      </c>
      <c r="CJ6" s="21">
        <f t="shared" si="9"/>
        <v>274.99</v>
      </c>
      <c r="CK6" s="21">
        <f t="shared" si="9"/>
        <v>282.08999999999997</v>
      </c>
      <c r="CL6" s="20" t="str">
        <f>IF(CL7="","",IF(CL7="-","【-】","【"&amp;SUBSTITUTE(TEXT(CL7,"#,##0.00"),"-","△")&amp;"】"))</f>
        <v>【256.97】</v>
      </c>
      <c r="CM6" s="21">
        <f>IF(CM7="",NA(),CM7)</f>
        <v>64.290000000000006</v>
      </c>
      <c r="CN6" s="21">
        <f t="shared" ref="CN6:CV6" si="10">IF(CN7="",NA(),CN7)</f>
        <v>65.13</v>
      </c>
      <c r="CO6" s="21">
        <f t="shared" si="10"/>
        <v>65.55</v>
      </c>
      <c r="CP6" s="21">
        <f t="shared" si="10"/>
        <v>66.81</v>
      </c>
      <c r="CQ6" s="21">
        <f t="shared" si="10"/>
        <v>63.03</v>
      </c>
      <c r="CR6" s="21">
        <f t="shared" si="10"/>
        <v>40.93</v>
      </c>
      <c r="CS6" s="21">
        <f t="shared" si="10"/>
        <v>50.68</v>
      </c>
      <c r="CT6" s="21">
        <f t="shared" si="10"/>
        <v>50.14</v>
      </c>
      <c r="CU6" s="21">
        <f t="shared" si="10"/>
        <v>54.83</v>
      </c>
      <c r="CV6" s="21">
        <f t="shared" si="10"/>
        <v>66.53</v>
      </c>
      <c r="CW6" s="20" t="str">
        <f>IF(CW7="","",IF(CW7="-","【-】","【"&amp;SUBSTITUTE(TEXT(CW7,"#,##0.00"),"-","△")&amp;"】"))</f>
        <v>【61.14】</v>
      </c>
      <c r="CX6" s="21">
        <f>IF(CX7="",NA(),CX7)</f>
        <v>76.39</v>
      </c>
      <c r="CY6" s="21">
        <f t="shared" ref="CY6:DG6" si="11">IF(CY7="",NA(),CY7)</f>
        <v>77.47</v>
      </c>
      <c r="CZ6" s="21">
        <f t="shared" si="11"/>
        <v>80</v>
      </c>
      <c r="DA6" s="21">
        <f t="shared" si="11"/>
        <v>79.28</v>
      </c>
      <c r="DB6" s="21">
        <f t="shared" si="11"/>
        <v>79.510000000000005</v>
      </c>
      <c r="DC6" s="21">
        <f t="shared" si="11"/>
        <v>62.73</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32026</v>
      </c>
      <c r="D7" s="23">
        <v>47</v>
      </c>
      <c r="E7" s="23">
        <v>17</v>
      </c>
      <c r="F7" s="23">
        <v>5</v>
      </c>
      <c r="G7" s="23">
        <v>0</v>
      </c>
      <c r="H7" s="23" t="s">
        <v>98</v>
      </c>
      <c r="I7" s="23" t="s">
        <v>99</v>
      </c>
      <c r="J7" s="23" t="s">
        <v>100</v>
      </c>
      <c r="K7" s="23" t="s">
        <v>101</v>
      </c>
      <c r="L7" s="23" t="s">
        <v>102</v>
      </c>
      <c r="M7" s="23" t="s">
        <v>103</v>
      </c>
      <c r="N7" s="24" t="s">
        <v>104</v>
      </c>
      <c r="O7" s="24" t="s">
        <v>105</v>
      </c>
      <c r="P7" s="24">
        <v>1.1599999999999999</v>
      </c>
      <c r="Q7" s="24">
        <v>101.57</v>
      </c>
      <c r="R7" s="24">
        <v>3080</v>
      </c>
      <c r="S7" s="24">
        <v>49274</v>
      </c>
      <c r="T7" s="24">
        <v>1259.1500000000001</v>
      </c>
      <c r="U7" s="24">
        <v>39.130000000000003</v>
      </c>
      <c r="V7" s="24">
        <v>566</v>
      </c>
      <c r="W7" s="24">
        <v>0.16</v>
      </c>
      <c r="X7" s="24">
        <v>3537.5</v>
      </c>
      <c r="Y7" s="24">
        <v>95.39</v>
      </c>
      <c r="Z7" s="24">
        <v>98.46</v>
      </c>
      <c r="AA7" s="24">
        <v>98.77</v>
      </c>
      <c r="AB7" s="24">
        <v>99.62</v>
      </c>
      <c r="AC7" s="24">
        <v>99.75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1042.55</v>
      </c>
      <c r="BG7" s="24">
        <v>963.19</v>
      </c>
      <c r="BH7" s="24">
        <v>888.38</v>
      </c>
      <c r="BI7" s="24">
        <v>778.68</v>
      </c>
      <c r="BJ7" s="24">
        <v>739.84</v>
      </c>
      <c r="BK7" s="24">
        <v>982.29</v>
      </c>
      <c r="BL7" s="24">
        <v>789.46</v>
      </c>
      <c r="BM7" s="24">
        <v>826.83</v>
      </c>
      <c r="BN7" s="24">
        <v>867.83</v>
      </c>
      <c r="BO7" s="24">
        <v>791.76</v>
      </c>
      <c r="BP7" s="24">
        <v>786.37</v>
      </c>
      <c r="BQ7" s="24">
        <v>86.36</v>
      </c>
      <c r="BR7" s="24">
        <v>83.46</v>
      </c>
      <c r="BS7" s="24">
        <v>71.59</v>
      </c>
      <c r="BT7" s="24">
        <v>71.41</v>
      </c>
      <c r="BU7" s="24">
        <v>99.32</v>
      </c>
      <c r="BV7" s="24">
        <v>41.25</v>
      </c>
      <c r="BW7" s="24">
        <v>57.77</v>
      </c>
      <c r="BX7" s="24">
        <v>57.31</v>
      </c>
      <c r="BY7" s="24">
        <v>57.08</v>
      </c>
      <c r="BZ7" s="24">
        <v>56.26</v>
      </c>
      <c r="CA7" s="24">
        <v>60.65</v>
      </c>
      <c r="CB7" s="24">
        <v>200.84</v>
      </c>
      <c r="CC7" s="24">
        <v>209.29</v>
      </c>
      <c r="CD7" s="24">
        <v>245.41</v>
      </c>
      <c r="CE7" s="24">
        <v>251.6</v>
      </c>
      <c r="CF7" s="24">
        <v>184.67</v>
      </c>
      <c r="CG7" s="24">
        <v>334.48</v>
      </c>
      <c r="CH7" s="24">
        <v>274.35000000000002</v>
      </c>
      <c r="CI7" s="24">
        <v>273.52</v>
      </c>
      <c r="CJ7" s="24">
        <v>274.99</v>
      </c>
      <c r="CK7" s="24">
        <v>282.08999999999997</v>
      </c>
      <c r="CL7" s="24">
        <v>256.97000000000003</v>
      </c>
      <c r="CM7" s="24">
        <v>64.290000000000006</v>
      </c>
      <c r="CN7" s="24">
        <v>65.13</v>
      </c>
      <c r="CO7" s="24">
        <v>65.55</v>
      </c>
      <c r="CP7" s="24">
        <v>66.81</v>
      </c>
      <c r="CQ7" s="24">
        <v>63.03</v>
      </c>
      <c r="CR7" s="24">
        <v>40.93</v>
      </c>
      <c r="CS7" s="24">
        <v>50.68</v>
      </c>
      <c r="CT7" s="24">
        <v>50.14</v>
      </c>
      <c r="CU7" s="24">
        <v>54.83</v>
      </c>
      <c r="CV7" s="24">
        <v>66.53</v>
      </c>
      <c r="CW7" s="24">
        <v>61.14</v>
      </c>
      <c r="CX7" s="24">
        <v>76.39</v>
      </c>
      <c r="CY7" s="24">
        <v>77.47</v>
      </c>
      <c r="CZ7" s="24">
        <v>80</v>
      </c>
      <c r="DA7" s="24">
        <v>79.28</v>
      </c>
      <c r="DB7" s="24">
        <v>79.510000000000005</v>
      </c>
      <c r="DC7" s="24">
        <v>62.73</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2022-12-01T01:54:17Z</dcterms:created>
  <dcterms:modified xsi:type="dcterms:W3CDTF">2023-01-22T01:59:19Z</dcterms:modified>
  <cp:category/>
</cp:coreProperties>
</file>