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財政係\68 公営企業関連通知等\令和4年度（2022年度）\2023.01.11_公営企業に係る経営比較分析表（令和３年度決算）の分析等について\04_県追加確認\経営課より\"/>
    </mc:Choice>
  </mc:AlternateContent>
  <workbookProtection workbookAlgorithmName="SHA-512" workbookHashValue="vCdBF/qQZ3CKF2uxNBAIznBK5mpV7JLOYbOfCaDTTW/JD9VChi+NzC9s+sCNdvpLpNqTVB9nVBTw2eRa1DjNHw==" workbookSaltValue="0YlgheCb+KZ3iAIgbX1Ic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<sst xmlns="http://schemas.openxmlformats.org/spreadsheetml/2006/main" count="231" uniqueCount="118">
  <si>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</si>
  <si>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</si>
  <si>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</si>
  <si>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</si>
  <si>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</si>
  <si>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</si>
  <si>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</si>
  <si>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</si>
  <si>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</si>
  <si>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</si>
  <si>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</si>
  <si>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</si>
  <si>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</si>
  <si>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</si>
  <si>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</si>
  <si>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</si>
  <si>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</si>
  <si>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</si>
  <si>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</si>
  <si>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</si>
  <si>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</si>
  <si>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</si>
  <si>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</si>
  <si>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</si>
  <si>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</si>
  <si>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</si>
  <si>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</si>
  <si>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</si>
  <si>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</si>
  <si>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</si>
  <si>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</si>
  <si>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</si>
  <si>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</si>
  <si>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</si>
  <si>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</si>
  <si>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</si>
  <si>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</si>
  <si>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</si>
  <si>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</si>
  <si>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</si>
  <si>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</si>
  <si>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</si>
  <si>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</si>
  <si>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</si>
  <si>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</si>
  <si>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</si>
  <si>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</si>
  <si>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</si>
  <si>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</si>
  <si>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</si>
  <si>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</si>
  <si>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</si>
  <si>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</si>
  <si>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</si>
  <si>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</si>
  <si>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</si>
  <si>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</si>
  <si>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</si>
  <si>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</si>
  <si>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</si>
  <si>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</si>
  <si>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</si>
  <si>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</si>
  <si>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</si>
  <si>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</si>
  <si>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</si>
  <si>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</si>
  <si>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</si>
  <si>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</si>
  <si>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</si>
  <si>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</si>
  <si>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</si>
  <si>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</si>
  <si>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</si>
  <si>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</si>
  <si>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</si>
  <si>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</si>
  <si>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</si>
  <si>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</si>
  <si>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</si>
  <si>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</si>
  <si>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</si>
  <si>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</si>
  <si>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</si>
  <si>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</si>
  <si>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</si>
  <si>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</si>
  <si>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</si>
  <si>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</si>
  <si>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</si>
  <si>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</si>
  <si>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</si>
  <si>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</si>
  <si>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</si>
  <si>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</si>
  <si>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</si>
  <si>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</si>
  <si>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</si>
  <si>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</si>
  <si>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</si>
  <si>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</si>
  <si>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</si>
  <si>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</si>
  <si>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</si>
  <si>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</si>
  <si>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</si>
  <si>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</si>
  <si>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</si>
  <si>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</si>
  <si>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</si>
  <si>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</si>
  <si>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</si>
  <si>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</si>
  <si>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</si>
  <si>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</si>
  <si>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資産の老朽化度合を表す指標です。H26以後は減価償却費の会計方法が変更になり、減価償却費が増加したため割合が高くなっています。H29からは類似団体より高い割合になりました。
②管渠老朽化率
　下水道管の老朽化度合を表す指標です。H12から事業に着手しており、現在のところ老朽化した下水道管はありません。
③管渠改善率
　下水道管を更新した割合を表す指標です。更新が必要な老朽化した下水道管はまだありません。</t>
    <phoneticPr fontId="4"/>
  </si>
  <si>
    <t>　東日本大震災発生以降、使用料収入、経費回収率は減少しましたが、徐々に回復しています。また、H27で東日本大震災からの復興事業に伴う固定資産除却が終了し、H28以降は費用が減少したため各指標が改善し、R03もその傾向が続いています。今後は、水洗化の普及活動を継続しながら、水洗化率の向上を図るとともに、費用の削減等経営改善に向けた取組みが必要です。</t>
    <phoneticPr fontId="4"/>
  </si>
  <si>
    <r>
      <t>①経常収支比率
　経常費用に対する経常収益の割合を表す指標です。H27で東日本大震災からの復興事業に伴う固定資産除却が終了し、H28以降は費用が減少したため、割合が上昇していることから、類似団体平均値を上回っています。
②累積欠損金比率
　複数年度にわたって累積した欠損金の割合を表す指標です。H27で東日本大震災からの復興事業に係る固定資産の除却が終了したことに伴い費用が減少したことと、収益の減少により割合がやや増加傾向にあります。
③流動比率
　短期的な債務に対する支払能力を表す指標です。H27、H28は復興事業に伴う管理費の増加により現金が減少しましたが、H30以降は資本費平準化債借入（固定負債）により現金が増加し、値が高くなってきています。
④企業債残高対事業規模比率
　使用料収入に対する企業債残高の割合を表す指標です。施設整備は完了していますので、企業債残高は減少してきていますが、H29以降は、類似団体より高い割合となっています。
⑤経費回収率
　経費をどの程度使用料収入で賄えているかを表した指標です。H27で東日本大震災からの復興事業に伴う固定資産除却が終了し、徐々に割合が高くなる傾向にあり、R01以降は類似団体平均値を上回っています。
⑥汚水処理原価
　汚水１㎥当たりの処理費用を表す指標です。H27で東日本大震災からの復興事業に伴う固定資産除却が終了し、R01以降は類似団体平均値より低い値で推移しています。
⑦施設利用率
　施設の処理能力に対する処理水量を表す指標で、施設の利用状況等を表す指標です。東日本大震災の影響により低下しましたが、</t>
    </r>
    <r>
      <rPr>
        <sz val="8.5"/>
        <color rgb="FFFF0000"/>
        <rFont val="ＭＳ ゴシック"/>
        <family val="3"/>
        <charset val="128"/>
      </rPr>
      <t>H28以降は増加傾向にあります</t>
    </r>
    <r>
      <rPr>
        <sz val="8.5"/>
        <color theme="1"/>
        <rFont val="ＭＳ ゴシック"/>
        <family val="3"/>
        <charset val="128"/>
      </rPr>
      <t>。H29以降は類似団体平均値を下回っています。
⑧水洗化率
　水洗便所を設置している人口の割合を表した指標です。東日本大震災の影響により減少しましたが、徐々に回復してきています。</t>
    </r>
    <rPh sb="694" eb="69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</si>
</sst>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AA-4225-9991-82D920BC15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9AA-4225-9991-82D920BC15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28.23</c:v>
                </c:pt>
                <c:pt idx="1">
                  <c:v>28.76</c:v>
                </c:pt>
                <c:pt idx="2">
                  <c:v>30.97</c:v>
                </c:pt>
                <c:pt idx="3">
                  <c:v>32.83</c:v>
                </c:pt>
                <c:pt idx="4">
                  <c:v>27.7</c:v>
                </c:pt>
              </c:numCache>
            </c:numRef>
          </c:val>
          <c:extLst>
            <c:ext xmlns:c16="http://schemas.microsoft.com/office/drawing/2014/chart" uri="{C3380CC4-5D6E-409C-BE32-E72D297353CC}">
              <c16:uniqueId val="{00000000-5029-4F44-AECD-DAF9C75D99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029-4F44-AECD-DAF9C75D99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86.51</c:v>
                </c:pt>
                <c:pt idx="1">
                  <c:v>87.38</c:v>
                </c:pt>
                <c:pt idx="2">
                  <c:v>88.16</c:v>
                </c:pt>
                <c:pt idx="3">
                  <c:v>90.34</c:v>
                </c:pt>
                <c:pt idx="4">
                  <c:v>90.64</c:v>
                </c:pt>
              </c:numCache>
            </c:numRef>
          </c:val>
          <c:extLst>
            <c:ext xmlns:c16="http://schemas.microsoft.com/office/drawing/2014/chart" uri="{C3380CC4-5D6E-409C-BE32-E72D297353CC}">
              <c16:uniqueId val="{00000000-2F87-4BC3-9EAA-F68813C6B8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F87-4BC3-9EAA-F68813C6B8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95.88</c:v>
                </c:pt>
                <c:pt idx="1">
                  <c:v>99.78</c:v>
                </c:pt>
                <c:pt idx="2">
                  <c:v>98.94</c:v>
                </c:pt>
                <c:pt idx="3">
                  <c:v>103.06</c:v>
                </c:pt>
                <c:pt idx="4">
                  <c:v>107.33</c:v>
                </c:pt>
              </c:numCache>
            </c:numRef>
          </c:val>
          <c:extLst>
            <c:ext xmlns:c16="http://schemas.microsoft.com/office/drawing/2014/chart" uri="{C3380CC4-5D6E-409C-BE32-E72D297353CC}">
              <c16:uniqueId val="{00000000-3AE7-4917-9032-38AAFA30ED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3AE7-4917-9032-38AAFA30ED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24.86</c:v>
                </c:pt>
                <c:pt idx="1">
                  <c:v>27.1</c:v>
                </c:pt>
                <c:pt idx="2">
                  <c:v>30.12</c:v>
                </c:pt>
                <c:pt idx="3">
                  <c:v>32.81</c:v>
                </c:pt>
                <c:pt idx="4">
                  <c:v>34.64</c:v>
                </c:pt>
              </c:numCache>
            </c:numRef>
          </c:val>
          <c:extLst>
            <c:ext xmlns:c16="http://schemas.microsoft.com/office/drawing/2014/chart" uri="{C3380CC4-5D6E-409C-BE32-E72D297353CC}">
              <c16:uniqueId val="{00000000-E537-4A68-BECD-FE6088D330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E537-4A68-BECD-FE6088D330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25-492C-AC1E-8B1B43C5B9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4B25-492C-AC1E-8B1B43C5B9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1273.1300000000001</c:v>
                </c:pt>
                <c:pt idx="1">
                  <c:v>1239.3699999999999</c:v>
                </c:pt>
                <c:pt idx="2">
                  <c:v>1232.6400000000001</c:v>
                </c:pt>
                <c:pt idx="3">
                  <c:v>1214.27</c:v>
                </c:pt>
                <c:pt idx="4">
                  <c:v>1230.5899999999999</c:v>
                </c:pt>
              </c:numCache>
            </c:numRef>
          </c:val>
          <c:extLst>
            <c:ext xmlns:c16="http://schemas.microsoft.com/office/drawing/2014/chart" uri="{C3380CC4-5D6E-409C-BE32-E72D297353CC}">
              <c16:uniqueId val="{00000000-2616-4D80-938D-C50A75C550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2616-4D80-938D-C50A75C550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20.239999999999998</c:v>
                </c:pt>
                <c:pt idx="1">
                  <c:v>62.35</c:v>
                </c:pt>
                <c:pt idx="2">
                  <c:v>69.989999999999995</c:v>
                </c:pt>
                <c:pt idx="3">
                  <c:v>70.75</c:v>
                </c:pt>
                <c:pt idx="4">
                  <c:v>77.97</c:v>
                </c:pt>
              </c:numCache>
            </c:numRef>
          </c:val>
          <c:extLst>
            <c:ext xmlns:c16="http://schemas.microsoft.com/office/drawing/2014/chart" uri="{C3380CC4-5D6E-409C-BE32-E72D297353CC}">
              <c16:uniqueId val="{00000000-36C0-4C17-BED5-064FBD22B7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36C0-4C17-BED5-064FBD22B7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1562.15</c:v>
                </c:pt>
                <c:pt idx="1">
                  <c:v>1459.03</c:v>
                </c:pt>
                <c:pt idx="2">
                  <c:v>1355.89</c:v>
                </c:pt>
                <c:pt idx="3">
                  <c:v>1297.69</c:v>
                </c:pt>
                <c:pt idx="4">
                  <c:v>1266.9000000000001</c:v>
                </c:pt>
              </c:numCache>
            </c:numRef>
          </c:val>
          <c:extLst>
            <c:ext xmlns:c16="http://schemas.microsoft.com/office/drawing/2014/chart" uri="{C3380CC4-5D6E-409C-BE32-E72D297353CC}">
              <c16:uniqueId val="{00000000-A4AC-4401-A2E1-724D3F99E4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4AC-4401-A2E1-724D3F99E4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70.42</c:v>
                </c:pt>
                <c:pt idx="1">
                  <c:v>54.13</c:v>
                </c:pt>
                <c:pt idx="2">
                  <c:v>88.95</c:v>
                </c:pt>
                <c:pt idx="3">
                  <c:v>118.78</c:v>
                </c:pt>
                <c:pt idx="4">
                  <c:v>155.13</c:v>
                </c:pt>
              </c:numCache>
            </c:numRef>
          </c:val>
          <c:extLst>
            <c:ext xmlns:c16="http://schemas.microsoft.com/office/drawing/2014/chart" uri="{C3380CC4-5D6E-409C-BE32-E72D297353CC}">
              <c16:uniqueId val="{00000000-2BD8-4402-BECA-9CA6F926B1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BD8-4402-BECA-9CA6F926B1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228.28</c:v>
                </c:pt>
                <c:pt idx="1">
                  <c:v>293.76</c:v>
                </c:pt>
                <c:pt idx="2">
                  <c:v>181.43</c:v>
                </c:pt>
                <c:pt idx="3">
                  <c:v>136.03</c:v>
                </c:pt>
                <c:pt idx="4">
                  <c:v>104.16</c:v>
                </c:pt>
              </c:numCache>
            </c:numRef>
          </c:val>
          <c:extLst>
            <c:ext xmlns:c16="http://schemas.microsoft.com/office/drawing/2014/chart" uri="{C3380CC4-5D6E-409C-BE32-E72D297353CC}">
              <c16:uniqueId val="{00000000-CD14-48D1-9A47-1EA0452C23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D14-48D1-9A47-1EA0452C23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宮古市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49274</v>
      </c>
      <c r="AM8" s="42"/>
      <c r="AN8" s="42"/>
      <c r="AO8" s="42"/>
      <c r="AP8" s="42"/>
      <c r="AQ8" s="42"/>
      <c r="AR8" s="42"/>
      <c r="AS8" s="42"/>
      <c r="AT8" s="35">
        <f>データ!T6</f>
        <v>1259.1500000000001</v>
      </c>
      <c r="AU8" s="35"/>
      <c r="AV8" s="35"/>
      <c r="AW8" s="35"/>
      <c r="AX8" s="35"/>
      <c r="AY8" s="35"/>
      <c r="AZ8" s="35"/>
      <c r="BA8" s="35"/>
      <c r="BB8" s="35">
        <f>データ!U6</f>
        <v>39.130000000000003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61.85</v>
      </c>
      <c r="J10" s="35"/>
      <c r="K10" s="35"/>
      <c r="L10" s="35"/>
      <c r="M10" s="35"/>
      <c r="N10" s="35"/>
      <c r="O10" s="35"/>
      <c r="P10" s="35">
        <f>データ!P6</f>
        <v>2.59</v>
      </c>
      <c r="Q10" s="35"/>
      <c r="R10" s="35"/>
      <c r="S10" s="35"/>
      <c r="T10" s="35"/>
      <c r="U10" s="35"/>
      <c r="V10" s="35"/>
      <c r="W10" s="35">
        <f>データ!Q6</f>
        <v>96.23</v>
      </c>
      <c r="X10" s="35"/>
      <c r="Y10" s="35"/>
      <c r="Z10" s="35"/>
      <c r="AA10" s="35"/>
      <c r="AB10" s="35"/>
      <c r="AC10" s="35"/>
      <c r="AD10" s="42">
        <f>データ!R6</f>
        <v>3080</v>
      </c>
      <c r="AE10" s="42"/>
      <c r="AF10" s="42"/>
      <c r="AG10" s="42"/>
      <c r="AH10" s="42"/>
      <c r="AI10" s="42"/>
      <c r="AJ10" s="42"/>
      <c r="AK10" s="2"/>
      <c r="AL10" s="42">
        <f>データ!V6</f>
        <v>1261</v>
      </c>
      <c r="AM10" s="42"/>
      <c r="AN10" s="42"/>
      <c r="AO10" s="42"/>
      <c r="AP10" s="42"/>
      <c r="AQ10" s="42"/>
      <c r="AR10" s="42"/>
      <c r="AS10" s="42"/>
      <c r="AT10" s="35">
        <f>データ!W6</f>
        <v>0.89</v>
      </c>
      <c r="AU10" s="35"/>
      <c r="AV10" s="35"/>
      <c r="AW10" s="35"/>
      <c r="AX10" s="35"/>
      <c r="AY10" s="35"/>
      <c r="AZ10" s="35"/>
      <c r="BA10" s="35"/>
      <c r="BB10" s="35">
        <f>データ!X6</f>
        <v>1416.85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m+DDFB/XUMwNSN+u/umvk0od5bCG1UWspQxkFqntRvfKxwRUPF+CIuM4yNrcjVXFrKbzLIYtorTeFXlIRANrQ==" saltValue="3P98khKkIr6fz5z/cBwU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32026</v>
      </c>
      <c r="D6" s="19">
        <f t="shared" si="3"/>
        <v>46</v>
      </c>
      <c r="E6" s="19">
        <f t="shared" si="3"/>
        <v>17</v>
      </c>
      <c r="F6" s="19">
        <f t="shared" si="3"/>
        <v>4</v>
      </c>
      <c r="G6" s="19">
        <f t="shared" si="3"/>
        <v>0</v>
      </c>
      <c r="H6" s="19" t="str">
        <f t="shared" si="3"/>
        <v>岩手県　宮古市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61.85</v>
      </c>
      <c r="P6" s="20">
        <f t="shared" si="3"/>
        <v>2.59</v>
      </c>
      <c r="Q6" s="20">
        <f t="shared" si="3"/>
        <v>96.23</v>
      </c>
      <c r="R6" s="20">
        <f t="shared" si="3"/>
        <v>3080</v>
      </c>
      <c r="S6" s="20">
        <f t="shared" si="3"/>
        <v>49274</v>
      </c>
      <c r="T6" s="20">
        <f t="shared" si="3"/>
        <v>1259.1500000000001</v>
      </c>
      <c r="U6" s="20">
        <f t="shared" si="3"/>
        <v>39.130000000000003</v>
      </c>
      <c r="V6" s="20">
        <f t="shared" si="3"/>
        <v>1261</v>
      </c>
      <c r="W6" s="20">
        <f t="shared" si="3"/>
        <v>0.89</v>
      </c>
      <c r="X6" s="20">
        <f t="shared" si="3"/>
        <v>1416.85</v>
      </c>
      <c r="Y6" s="21">
        <f>IF(Y7="",NA(),Y7)</f>
        <v>95.88</v>
      </c>
      <c r="Z6" s="21">
        <f t="shared" ref="Z6:AH6" si="4">IF(Z7="",NA(),Z7)</f>
        <v>99.78</v>
      </c>
      <c r="AA6" s="21">
        <f t="shared" si="4"/>
        <v>98.94</v>
      </c>
      <c r="AB6" s="21">
        <f t="shared" si="4"/>
        <v>103.06</v>
      </c>
      <c r="AC6" s="21">
        <f t="shared" si="4"/>
        <v>107.33</v>
      </c>
      <c r="AD6" s="21">
        <f t="shared" si="4"/>
        <v>102.13</v>
      </c>
      <c r="AE6" s="21">
        <f t="shared" si="4"/>
        <v>101.72</v>
      </c>
      <c r="AF6" s="21">
        <f t="shared" si="4"/>
        <v>102.73</v>
      </c>
      <c r="AG6" s="21">
        <f t="shared" si="4"/>
        <v>105.78</v>
      </c>
      <c r="AH6" s="21">
        <f t="shared" si="4"/>
        <v>106.09</v>
      </c>
      <c r="AI6" s="20" t="str">
        <f>IF(AI7="","",IF(AI7="-","【-】","【"&amp;SUBSTITUTE(TEXT(AI7,"#,##0.00"),"-","△")&amp;"】"))</f>
        <v>【105.35】</v>
      </c>
      <c r="AJ6" s="21">
        <f>IF(AJ7="",NA(),AJ7)</f>
        <v>1273.1300000000001</v>
      </c>
      <c r="AK6" s="21">
        <f t="shared" ref="AK6:AS6" si="5">IF(AK7="",NA(),AK7)</f>
        <v>1239.3699999999999</v>
      </c>
      <c r="AL6" s="21">
        <f t="shared" si="5"/>
        <v>1232.6400000000001</v>
      </c>
      <c r="AM6" s="21">
        <f t="shared" si="5"/>
        <v>1214.27</v>
      </c>
      <c r="AN6" s="21">
        <f t="shared" si="5"/>
        <v>1230.5899999999999</v>
      </c>
      <c r="AO6" s="21">
        <f t="shared" si="5"/>
        <v>109.51</v>
      </c>
      <c r="AP6" s="21">
        <f t="shared" si="5"/>
        <v>112.88</v>
      </c>
      <c r="AQ6" s="21">
        <f t="shared" si="5"/>
        <v>94.97</v>
      </c>
      <c r="AR6" s="21">
        <f t="shared" si="5"/>
        <v>63.96</v>
      </c>
      <c r="AS6" s="21">
        <f t="shared" si="5"/>
        <v>69.42</v>
      </c>
      <c r="AT6" s="20" t="str">
        <f>IF(AT7="","",IF(AT7="-","【-】","【"&amp;SUBSTITUTE(TEXT(AT7,"#,##0.00"),"-","△")&amp;"】"))</f>
        <v>【63.89】</v>
      </c>
      <c r="AU6" s="21">
        <f>IF(AU7="",NA(),AU7)</f>
        <v>20.239999999999998</v>
      </c>
      <c r="AV6" s="21">
        <f t="shared" ref="AV6:BD6" si="6">IF(AV7="",NA(),AV7)</f>
        <v>62.35</v>
      </c>
      <c r="AW6" s="21">
        <f t="shared" si="6"/>
        <v>69.989999999999995</v>
      </c>
      <c r="AX6" s="21">
        <f t="shared" si="6"/>
        <v>70.75</v>
      </c>
      <c r="AY6" s="21">
        <f t="shared" si="6"/>
        <v>77.97</v>
      </c>
      <c r="AZ6" s="21">
        <f t="shared" si="6"/>
        <v>47.44</v>
      </c>
      <c r="BA6" s="21">
        <f t="shared" si="6"/>
        <v>49.18</v>
      </c>
      <c r="BB6" s="21">
        <f t="shared" si="6"/>
        <v>47.72</v>
      </c>
      <c r="BC6" s="21">
        <f t="shared" si="6"/>
        <v>44.24</v>
      </c>
      <c r="BD6" s="21">
        <f t="shared" si="6"/>
        <v>43.07</v>
      </c>
      <c r="BE6" s="20" t="str">
        <f>IF(BE7="","",IF(BE7="-","【-】","【"&amp;SUBSTITUTE(TEXT(BE7,"#,##0.00"),"-","△")&amp;"】"))</f>
        <v>【44.07】</v>
      </c>
      <c r="BF6" s="21">
        <f>IF(BF7="",NA(),BF7)</f>
        <v>1562.15</v>
      </c>
      <c r="BG6" s="21">
        <f t="shared" ref="BG6:BO6" si="7">IF(BG7="",NA(),BG7)</f>
        <v>1459.03</v>
      </c>
      <c r="BH6" s="21">
        <f t="shared" si="7"/>
        <v>1355.89</v>
      </c>
      <c r="BI6" s="21">
        <f t="shared" si="7"/>
        <v>1297.69</v>
      </c>
      <c r="BJ6" s="21">
        <f t="shared" si="7"/>
        <v>1266.9000000000001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70.42</v>
      </c>
      <c r="BR6" s="21">
        <f t="shared" ref="BR6:BZ6" si="8">IF(BR7="",NA(),BR7)</f>
        <v>54.13</v>
      </c>
      <c r="BS6" s="21">
        <f t="shared" si="8"/>
        <v>88.95</v>
      </c>
      <c r="BT6" s="21">
        <f t="shared" si="8"/>
        <v>118.78</v>
      </c>
      <c r="BU6" s="21">
        <f t="shared" si="8"/>
        <v>155.13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228.28</v>
      </c>
      <c r="CC6" s="21">
        <f t="shared" ref="CC6:CK6" si="9">IF(CC7="",NA(),CC7)</f>
        <v>293.76</v>
      </c>
      <c r="CD6" s="21">
        <f t="shared" si="9"/>
        <v>181.43</v>
      </c>
      <c r="CE6" s="21">
        <f t="shared" si="9"/>
        <v>136.03</v>
      </c>
      <c r="CF6" s="21">
        <f t="shared" si="9"/>
        <v>104.16</v>
      </c>
      <c r="CG6" s="21">
        <f t="shared" si="9"/>
        <v>221.81</v>
      </c>
      <c r="CH6" s="21">
        <f t="shared" si="9"/>
        <v>230.02</v>
      </c>
      <c r="CI6" s="21">
        <f t="shared" si="9"/>
        <v>228.47</v>
      </c>
      <c r="CJ6" s="21">
        <f t="shared" si="9"/>
        <v>224.88</v>
      </c>
      <c r="CK6" s="21">
        <f t="shared" si="9"/>
        <v>228.64</v>
      </c>
      <c r="CL6" s="20" t="str">
        <f>IF(CL7="","",IF(CL7="-","【-】","【"&amp;SUBSTITUTE(TEXT(CL7,"#,##0.00"),"-","△")&amp;"】"))</f>
        <v>【216.39】</v>
      </c>
      <c r="CM6" s="21">
        <f>IF(CM7="",NA(),CM7)</f>
        <v>28.23</v>
      </c>
      <c r="CN6" s="21">
        <f t="shared" ref="CN6:CV6" si="10">IF(CN7="",NA(),CN7)</f>
        <v>28.76</v>
      </c>
      <c r="CO6" s="21">
        <f t="shared" si="10"/>
        <v>30.97</v>
      </c>
      <c r="CP6" s="21">
        <f t="shared" si="10"/>
        <v>32.83</v>
      </c>
      <c r="CQ6" s="21">
        <f t="shared" si="10"/>
        <v>27.7</v>
      </c>
      <c r="CR6" s="21">
        <f t="shared" si="10"/>
        <v>43.36</v>
      </c>
      <c r="CS6" s="21">
        <f t="shared" si="10"/>
        <v>42.56</v>
      </c>
      <c r="CT6" s="21">
        <f t="shared" si="10"/>
        <v>42.47</v>
      </c>
      <c r="CU6" s="21">
        <f t="shared" si="10"/>
        <v>42.4</v>
      </c>
      <c r="CV6" s="21">
        <f t="shared" si="10"/>
        <v>42.28</v>
      </c>
      <c r="CW6" s="20" t="str">
        <f>IF(CW7="","",IF(CW7="-","【-】","【"&amp;SUBSTITUTE(TEXT(CW7,"#,##0.00"),"-","△")&amp;"】"))</f>
        <v>【42.57】</v>
      </c>
      <c r="CX6" s="21">
        <f>IF(CX7="",NA(),CX7)</f>
        <v>86.51</v>
      </c>
      <c r="CY6" s="21">
        <f t="shared" ref="CY6:DG6" si="11">IF(CY7="",NA(),CY7)</f>
        <v>87.38</v>
      </c>
      <c r="CZ6" s="21">
        <f t="shared" si="11"/>
        <v>88.16</v>
      </c>
      <c r="DA6" s="21">
        <f t="shared" si="11"/>
        <v>90.34</v>
      </c>
      <c r="DB6" s="21">
        <f t="shared" si="11"/>
        <v>90.64</v>
      </c>
      <c r="DC6" s="21">
        <f t="shared" si="11"/>
        <v>83.06</v>
      </c>
      <c r="DD6" s="21">
        <f t="shared" si="11"/>
        <v>83.32</v>
      </c>
      <c r="DE6" s="21">
        <f t="shared" si="11"/>
        <v>83.75</v>
      </c>
      <c r="DF6" s="21">
        <f t="shared" si="11"/>
        <v>84.19</v>
      </c>
      <c r="DG6" s="21">
        <f t="shared" si="11"/>
        <v>84.34</v>
      </c>
      <c r="DH6" s="20" t="str">
        <f>IF(DH7="","",IF(DH7="-","【-】","【"&amp;SUBSTITUTE(TEXT(DH7,"#,##0.00"),"-","△")&amp;"】"))</f>
        <v>【85.24】</v>
      </c>
      <c r="DI6" s="21">
        <f>IF(DI7="",NA(),DI7)</f>
        <v>24.86</v>
      </c>
      <c r="DJ6" s="21">
        <f t="shared" ref="DJ6:DR6" si="12">IF(DJ7="",NA(),DJ7)</f>
        <v>27.1</v>
      </c>
      <c r="DK6" s="21">
        <f t="shared" si="12"/>
        <v>30.12</v>
      </c>
      <c r="DL6" s="21">
        <f t="shared" si="12"/>
        <v>32.81</v>
      </c>
      <c r="DM6" s="21">
        <f t="shared" si="12"/>
        <v>34.64</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32026</v>
      </c>
      <c r="D7" s="23">
        <v>46</v>
      </c>
      <c r="E7" s="23">
        <v>17</v>
      </c>
      <c r="F7" s="23">
        <v>4</v>
      </c>
      <c r="G7" s="23">
        <v>0</v>
      </c>
      <c r="H7" s="23" t="s">
        <v>96</v>
      </c>
      <c r="I7" s="23" t="s">
        <v>97</v>
      </c>
      <c r="J7" s="23" t="s">
        <v>98</v>
      </c>
      <c r="K7" s="23" t="s">
        <v>99</v>
      </c>
      <c r="L7" s="23" t="s">
        <v>100</v>
      </c>
      <c r="M7" s="23" t="s">
        <v>101</v>
      </c>
      <c r="N7" s="24" t="s">
        <v>102</v>
      </c>
      <c r="O7" s="24">
        <v>61.85</v>
      </c>
      <c r="P7" s="24">
        <v>2.59</v>
      </c>
      <c r="Q7" s="24">
        <v>96.23</v>
      </c>
      <c r="R7" s="24">
        <v>3080</v>
      </c>
      <c r="S7" s="24">
        <v>49274</v>
      </c>
      <c r="T7" s="24">
        <v>1259.1500000000001</v>
      </c>
      <c r="U7" s="24">
        <v>39.130000000000003</v>
      </c>
      <c r="V7" s="24">
        <v>1261</v>
      </c>
      <c r="W7" s="24">
        <v>0.89</v>
      </c>
      <c r="X7" s="24">
        <v>1416.85</v>
      </c>
      <c r="Y7" s="24">
        <v>95.88</v>
      </c>
      <c r="Z7" s="24">
        <v>99.78</v>
      </c>
      <c r="AA7" s="24">
        <v>98.94</v>
      </c>
      <c r="AB7" s="24">
        <v>103.06</v>
      </c>
      <c r="AC7" s="24">
        <v>107.33</v>
      </c>
      <c r="AD7" s="24">
        <v>102.13</v>
      </c>
      <c r="AE7" s="24">
        <v>101.72</v>
      </c>
      <c r="AF7" s="24">
        <v>102.73</v>
      </c>
      <c r="AG7" s="24">
        <v>105.78</v>
      </c>
      <c r="AH7" s="24">
        <v>106.09</v>
      </c>
      <c r="AI7" s="24">
        <v>105.35</v>
      </c>
      <c r="AJ7" s="24">
        <v>1273.1300000000001</v>
      </c>
      <c r="AK7" s="24">
        <v>1239.3699999999999</v>
      </c>
      <c r="AL7" s="24">
        <v>1232.6400000000001</v>
      </c>
      <c r="AM7" s="24">
        <v>1214.27</v>
      </c>
      <c r="AN7" s="24">
        <v>1230.5899999999999</v>
      </c>
      <c r="AO7" s="24">
        <v>109.51</v>
      </c>
      <c r="AP7" s="24">
        <v>112.88</v>
      </c>
      <c r="AQ7" s="24">
        <v>94.97</v>
      </c>
      <c r="AR7" s="24">
        <v>63.96</v>
      </c>
      <c r="AS7" s="24">
        <v>69.42</v>
      </c>
      <c r="AT7" s="24">
        <v>63.89</v>
      </c>
      <c r="AU7" s="24">
        <v>20.239999999999998</v>
      </c>
      <c r="AV7" s="24">
        <v>62.35</v>
      </c>
      <c r="AW7" s="24">
        <v>69.989999999999995</v>
      </c>
      <c r="AX7" s="24">
        <v>70.75</v>
      </c>
      <c r="AY7" s="24">
        <v>77.97</v>
      </c>
      <c r="AZ7" s="24">
        <v>47.44</v>
      </c>
      <c r="BA7" s="24">
        <v>49.18</v>
      </c>
      <c r="BB7" s="24">
        <v>47.72</v>
      </c>
      <c r="BC7" s="24">
        <v>44.24</v>
      </c>
      <c r="BD7" s="24">
        <v>43.07</v>
      </c>
      <c r="BE7" s="24">
        <v>44.07</v>
      </c>
      <c r="BF7" s="24">
        <v>1562.15</v>
      </c>
      <c r="BG7" s="24">
        <v>1459.03</v>
      </c>
      <c r="BH7" s="24">
        <v>1355.89</v>
      </c>
      <c r="BI7" s="24">
        <v>1297.69</v>
      </c>
      <c r="BJ7" s="24">
        <v>1266.9000000000001</v>
      </c>
      <c r="BK7" s="24">
        <v>1243.71</v>
      </c>
      <c r="BL7" s="24">
        <v>1194.1500000000001</v>
      </c>
      <c r="BM7" s="24">
        <v>1206.79</v>
      </c>
      <c r="BN7" s="24">
        <v>1258.43</v>
      </c>
      <c r="BO7" s="24">
        <v>1163.75</v>
      </c>
      <c r="BP7" s="24">
        <v>1201.79</v>
      </c>
      <c r="BQ7" s="24">
        <v>70.42</v>
      </c>
      <c r="BR7" s="24">
        <v>54.13</v>
      </c>
      <c r="BS7" s="24">
        <v>88.95</v>
      </c>
      <c r="BT7" s="24">
        <v>118.78</v>
      </c>
      <c r="BU7" s="24">
        <v>155.13</v>
      </c>
      <c r="BV7" s="24">
        <v>74.3</v>
      </c>
      <c r="BW7" s="24">
        <v>72.260000000000005</v>
      </c>
      <c r="BX7" s="24">
        <v>71.84</v>
      </c>
      <c r="BY7" s="24">
        <v>73.36</v>
      </c>
      <c r="BZ7" s="24">
        <v>72.599999999999994</v>
      </c>
      <c r="CA7" s="24">
        <v>75.31</v>
      </c>
      <c r="CB7" s="24">
        <v>228.28</v>
      </c>
      <c r="CC7" s="24">
        <v>293.76</v>
      </c>
      <c r="CD7" s="24">
        <v>181.43</v>
      </c>
      <c r="CE7" s="24">
        <v>136.03</v>
      </c>
      <c r="CF7" s="24">
        <v>104.16</v>
      </c>
      <c r="CG7" s="24">
        <v>221.81</v>
      </c>
      <c r="CH7" s="24">
        <v>230.02</v>
      </c>
      <c r="CI7" s="24">
        <v>228.47</v>
      </c>
      <c r="CJ7" s="24">
        <v>224.88</v>
      </c>
      <c r="CK7" s="24">
        <v>228.64</v>
      </c>
      <c r="CL7" s="24">
        <v>216.39</v>
      </c>
      <c r="CM7" s="24">
        <v>28.23</v>
      </c>
      <c r="CN7" s="24">
        <v>28.76</v>
      </c>
      <c r="CO7" s="24">
        <v>30.97</v>
      </c>
      <c r="CP7" s="24">
        <v>32.83</v>
      </c>
      <c r="CQ7" s="24">
        <v>27.7</v>
      </c>
      <c r="CR7" s="24">
        <v>43.36</v>
      </c>
      <c r="CS7" s="24">
        <v>42.56</v>
      </c>
      <c r="CT7" s="24">
        <v>42.47</v>
      </c>
      <c r="CU7" s="24">
        <v>42.4</v>
      </c>
      <c r="CV7" s="24">
        <v>42.28</v>
      </c>
      <c r="CW7" s="24">
        <v>42.57</v>
      </c>
      <c r="CX7" s="24">
        <v>86.51</v>
      </c>
      <c r="CY7" s="24">
        <v>87.38</v>
      </c>
      <c r="CZ7" s="24">
        <v>88.16</v>
      </c>
      <c r="DA7" s="24">
        <v>90.34</v>
      </c>
      <c r="DB7" s="24">
        <v>90.64</v>
      </c>
      <c r="DC7" s="24">
        <v>83.06</v>
      </c>
      <c r="DD7" s="24">
        <v>83.32</v>
      </c>
      <c r="DE7" s="24">
        <v>83.75</v>
      </c>
      <c r="DF7" s="24">
        <v>84.19</v>
      </c>
      <c r="DG7" s="24">
        <v>84.34</v>
      </c>
      <c r="DH7" s="24">
        <v>85.24</v>
      </c>
      <c r="DI7" s="24">
        <v>24.86</v>
      </c>
      <c r="DJ7" s="24">
        <v>27.1</v>
      </c>
      <c r="DK7" s="24">
        <v>30.12</v>
      </c>
      <c r="DL7" s="24">
        <v>32.81</v>
      </c>
      <c r="DM7" s="24">
        <v>34.64</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2023-02-10T04:41:31Z</cp:lastPrinted>
  <dcterms:created xsi:type="dcterms:W3CDTF">2022-12-01T01:25:47Z</dcterms:created>
  <dcterms:modified xsi:type="dcterms:W3CDTF">2023-02-10T05:10:54Z</dcterms:modified>
  <cp:category/>
</cp:coreProperties>
</file>