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財政係\68 公営企業関連通知等\令和4年度（2022年度）\2023.01.11_公営企業に係る経営比較分析表（令和３年度決算）の分析等について\04_県追加確認\"/>
    </mc:Choice>
  </mc:AlternateContent>
  <workbookProtection workbookAlgorithmName="SHA-512" workbookHashValue="kau8XStFqFY8e5LfmoTT0wROpL+RfE9p4mCzduYVMvAoMc86Zra/GdZbp2UfTib9k/ck7KydASvgn40/BbyNXQ==" workbookSaltValue="QQ2nyXKXc2iniEGx4i2Le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<sst xmlns="http://schemas.openxmlformats.org/spreadsheetml/2006/main" count="228" uniqueCount="114">
  <si>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</si>
  <si>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</si>
  <si>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</si>
  <si>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</si>
  <si>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</si>
  <si>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</si>
  <si>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</si>
  <si>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</si>
  <si>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</si>
  <si>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</si>
  <si>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</si>
  <si>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</si>
  <si>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</si>
  <si>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</si>
  <si>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</si>
  <si>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</si>
  <si>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</si>
  <si>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</si>
  <si>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</si>
  <si>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</si>
  <si>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</si>
  <si>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</si>
  <si>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</si>
  <si>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</si>
  <si>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</si>
  <si>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</si>
  <si>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</si>
  <si>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</si>
  <si>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</si>
  <si>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</si>
  <si>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</si>
  <si>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</si>
  <si>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</si>
  <si>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</si>
  <si>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</si>
  <si>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</si>
  <si>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</si>
  <si>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</si>
  <si>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</si>
  <si>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</si>
  <si>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</si>
  <si>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</si>
  <si>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</si>
  <si>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</si>
  <si>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</si>
  <si>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</si>
  <si>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</si>
  <si>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</si>
  <si>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</si>
  <si>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</si>
  <si>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</si>
  <si>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</si>
  <si>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</si>
  <si>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</si>
  <si>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</si>
  <si>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</si>
  <si>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</si>
  <si>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</si>
  <si>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</si>
  <si>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</si>
  <si>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</si>
  <si>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</si>
  <si>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</si>
  <si>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</si>
  <si>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</si>
  <si>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</si>
  <si>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</si>
  <si>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</si>
  <si>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</si>
  <si>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</si>
  <si>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</si>
  <si>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</si>
  <si>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</si>
  <si>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</si>
  <si>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</si>
  <si>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</si>
  <si>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</si>
  <si>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</si>
  <si>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</si>
  <si>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</si>
  <si>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</si>
  <si>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</si>
  <si>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</si>
  <si>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</si>
  <si>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</si>
  <si>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</si>
  <si>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</si>
  <si>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</si>
  <si>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</si>
  <si>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</si>
  <si>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</si>
  <si>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</si>
  <si>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</si>
  <si>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宮古市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</si>
  <si>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</si>
  <si>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</si>
  <si>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</si>
  <si>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</si>
  <si>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</si>
  <si>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</si>
  <si>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</si>
  <si>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</si>
  <si>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</si>
  <si>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</si>
  <si>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</si>
  <si>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</si>
  <si>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</si>
  <si>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</si>
  <si>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</si>
  <si>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</si>
  <si>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</si>
  <si>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資産の老朽化度合を表す指標です。類似団体と比較すると高い割合となっており、計画的に施設の更新を行う必要があります。
②管路経年化率
　水道管の老朽化度合を表す指標です。類似団体と比較しても高い割合で推移しています。
③管路更新率
　水道管を更新した割合を表す指標です。類似団体と比較すると、管路更新率は低くなっていますので、計画的な老朽管の更新を進める必要があります。</t>
    <phoneticPr fontId="4"/>
  </si>
  <si>
    <t>　当市の水道事業は、給水人口の減少等により料金収入の減少が続き、経営は厳しさを増しています。一方で水道施設や水道管の老朽化が進んでおり、有収率を低下させる主な要因となっていることから、老朽化した水道施設や水道管の更新を計画的に進めて行く必要があります。今後も人口減少に伴う料金収入の減少が見込まれており、安定した経営を行うための財源確保が課題となっていることから、計画的な経費削減を行うほか、料金の見直しを行う必要があります。</t>
    <phoneticPr fontId="4"/>
  </si>
  <si>
    <r>
      <t>①経常収支比率
　経常費用に対する経常収益の割合を表す指標です。各年度とも黒字を示す100%を超えています。
②累積欠損金比率
　複数年度にわたって累積した欠損金の割合を表す指標です。累積欠損金はありません。
③流動比率
　短期的な債務に対する支払能力を表す指標です。類似団体より高い割合で、必要とされる基準100%を超えており、支払能力は備わっています。
④企業債残高対給水収益比率
　給水収益に対する企業債残高の割合を表す指標です。R02に簡易水道及び一部の飲料水供給施設の上水道への経営統合による一般会計からの企業債の移管に伴い、企業債残高が大幅に増加したことから、</t>
    </r>
    <r>
      <rPr>
        <sz val="10"/>
        <color rgb="FFFF0000"/>
        <rFont val="ＭＳ ゴシック"/>
        <family val="3"/>
        <charset val="128"/>
      </rPr>
      <t>R03はR02に近い数値で</t>
    </r>
    <r>
      <rPr>
        <sz val="10"/>
        <color theme="1"/>
        <rFont val="ＭＳ ゴシック"/>
        <family val="3"/>
        <charset val="128"/>
      </rPr>
      <t>推移しています。
⑤料金回収率
　費用をどの程度料金収入で賄えているかを表した指標です。100％を下回っており、適切な料金収入の確保が求められます。
⑥給水原価
　水道水１㎥をつくるのにどのくらいの費用がかかっているかを表す指標です。類似団体より低く推移しています。
⑦施設利用率
　施設の配水能力に対する配水量を表す指標で、施設の利用状況等を表す指標です。類似団体より高い割合で施設を利用しています。
⑧有収率
　施設の稼働が収益にどのくらいつながっているかを判断する指標です。水道管路等の老朽化により類似団体よりも低い割合となっています。</t>
    </r>
    <rPh sb="296" eb="298">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</si>
</sst>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1.82</c:v>
                </c:pt>
                <c:pt idx="1">
                  <c:v>1.2</c:v>
                </c:pt>
                <c:pt idx="2">
                  <c:v>7.0000000000000007E-2</c:v>
                </c:pt>
                <c:pt idx="3">
                  <c:v>0.46</c:v>
                </c:pt>
                <c:pt idx="4">
                  <c:v>0.44</c:v>
                </c:pt>
              </c:numCache>
            </c:numRef>
          </c:val>
          <c:extLst>
            <c:ext xmlns:c16="http://schemas.microsoft.com/office/drawing/2014/chart" uri="{C3380CC4-5D6E-409C-BE32-E72D297353CC}">
              <c16:uniqueId val="{00000000-676A-407B-81E9-B879FB553D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0.56999999999999995</c:v>
                </c:pt>
                <c:pt idx="4">
                  <c:v>0.52</c:v>
                </c:pt>
              </c:numCache>
            </c:numRef>
          </c:val>
          <c:smooth val="0"/>
          <c:extLst>
            <c:ext xmlns:c16="http://schemas.microsoft.com/office/drawing/2014/chart" uri="{C3380CC4-5D6E-409C-BE32-E72D297353CC}">
              <c16:uniqueId val="{00000001-676A-407B-81E9-B879FB553D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67.92</c:v>
                </c:pt>
                <c:pt idx="1">
                  <c:v>66.09</c:v>
                </c:pt>
                <c:pt idx="2">
                  <c:v>64.12</c:v>
                </c:pt>
                <c:pt idx="3">
                  <c:v>74.97</c:v>
                </c:pt>
                <c:pt idx="4">
                  <c:v>72.900000000000006</c:v>
                </c:pt>
              </c:numCache>
            </c:numRef>
          </c:val>
          <c:extLst>
            <c:ext xmlns:c16="http://schemas.microsoft.com/office/drawing/2014/chart" uri="{C3380CC4-5D6E-409C-BE32-E72D297353CC}">
              <c16:uniqueId val="{00000000-6579-4184-9079-2483F37437D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60.12</c:v>
                </c:pt>
                <c:pt idx="4">
                  <c:v>60.34</c:v>
                </c:pt>
              </c:numCache>
            </c:numRef>
          </c:val>
          <c:smooth val="0"/>
          <c:extLst>
            <c:ext xmlns:c16="http://schemas.microsoft.com/office/drawing/2014/chart" uri="{C3380CC4-5D6E-409C-BE32-E72D297353CC}">
              <c16:uniqueId val="{00000001-6579-4184-9079-2483F37437D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78.739999999999995</c:v>
                </c:pt>
                <c:pt idx="1">
                  <c:v>79.08</c:v>
                </c:pt>
                <c:pt idx="2">
                  <c:v>78.7</c:v>
                </c:pt>
                <c:pt idx="3">
                  <c:v>80.78</c:v>
                </c:pt>
                <c:pt idx="4">
                  <c:v>79.09</c:v>
                </c:pt>
              </c:numCache>
            </c:numRef>
          </c:val>
          <c:extLst>
            <c:ext xmlns:c16="http://schemas.microsoft.com/office/drawing/2014/chart" uri="{C3380CC4-5D6E-409C-BE32-E72D297353CC}">
              <c16:uniqueId val="{00000000-4B8C-4396-A098-85E76827303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84.24</c:v>
                </c:pt>
                <c:pt idx="4">
                  <c:v>84.19</c:v>
                </c:pt>
              </c:numCache>
            </c:numRef>
          </c:val>
          <c:smooth val="0"/>
          <c:extLst>
            <c:ext xmlns:c16="http://schemas.microsoft.com/office/drawing/2014/chart" uri="{C3380CC4-5D6E-409C-BE32-E72D297353CC}">
              <c16:uniqueId val="{00000001-4B8C-4396-A098-85E76827303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115.68</c:v>
                </c:pt>
                <c:pt idx="1">
                  <c:v>113.38</c:v>
                </c:pt>
                <c:pt idx="2">
                  <c:v>104.99</c:v>
                </c:pt>
                <c:pt idx="3">
                  <c:v>105.54</c:v>
                </c:pt>
                <c:pt idx="4">
                  <c:v>102.71</c:v>
                </c:pt>
              </c:numCache>
            </c:numRef>
          </c:val>
          <c:extLst>
            <c:ext xmlns:c16="http://schemas.microsoft.com/office/drawing/2014/chart" uri="{C3380CC4-5D6E-409C-BE32-E72D297353CC}">
              <c16:uniqueId val="{00000000-26F2-4957-8159-74A0E8FEA2A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108.83</c:v>
                </c:pt>
                <c:pt idx="4">
                  <c:v>109.23</c:v>
                </c:pt>
              </c:numCache>
            </c:numRef>
          </c:val>
          <c:smooth val="0"/>
          <c:extLst>
            <c:ext xmlns:c16="http://schemas.microsoft.com/office/drawing/2014/chart" uri="{C3380CC4-5D6E-409C-BE32-E72D297353CC}">
              <c16:uniqueId val="{00000001-26F2-4957-8159-74A0E8FEA2A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43.43</c:v>
                </c:pt>
                <c:pt idx="1">
                  <c:v>42.98</c:v>
                </c:pt>
                <c:pt idx="2">
                  <c:v>43.43</c:v>
                </c:pt>
                <c:pt idx="3">
                  <c:v>56.28</c:v>
                </c:pt>
                <c:pt idx="4">
                  <c:v>57.41</c:v>
                </c:pt>
              </c:numCache>
            </c:numRef>
          </c:val>
          <c:extLst>
            <c:ext xmlns:c16="http://schemas.microsoft.com/office/drawing/2014/chart" uri="{C3380CC4-5D6E-409C-BE32-E72D297353CC}">
              <c16:uniqueId val="{00000000-9DCC-4038-AC20-42482D37584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48.83</c:v>
                </c:pt>
                <c:pt idx="4">
                  <c:v>49.96</c:v>
                </c:pt>
              </c:numCache>
            </c:numRef>
          </c:val>
          <c:smooth val="0"/>
          <c:extLst>
            <c:ext xmlns:c16="http://schemas.microsoft.com/office/drawing/2014/chart" uri="{C3380CC4-5D6E-409C-BE32-E72D297353CC}">
              <c16:uniqueId val="{00000001-9DCC-4038-AC20-42482D37584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16.77</c:v>
                </c:pt>
                <c:pt idx="1">
                  <c:v>16.77</c:v>
                </c:pt>
                <c:pt idx="2">
                  <c:v>16.89</c:v>
                </c:pt>
                <c:pt idx="3">
                  <c:v>20.98</c:v>
                </c:pt>
                <c:pt idx="4">
                  <c:v>23.52</c:v>
                </c:pt>
              </c:numCache>
            </c:numRef>
          </c:val>
          <c:extLst>
            <c:ext xmlns:c16="http://schemas.microsoft.com/office/drawing/2014/chart" uri="{C3380CC4-5D6E-409C-BE32-E72D297353CC}">
              <c16:uniqueId val="{00000000-D611-4ED5-A3DD-144E8F1C0D1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18.18</c:v>
                </c:pt>
                <c:pt idx="4">
                  <c:v>19.32</c:v>
                </c:pt>
              </c:numCache>
            </c:numRef>
          </c:val>
          <c:smooth val="0"/>
          <c:extLst>
            <c:ext xmlns:c16="http://schemas.microsoft.com/office/drawing/2014/chart" uri="{C3380CC4-5D6E-409C-BE32-E72D297353CC}">
              <c16:uniqueId val="{00000001-D611-4ED5-A3DD-144E8F1C0D1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E7-49FE-BCA3-BAB95177622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4.34</c:v>
                </c:pt>
                <c:pt idx="4">
                  <c:v>4.6900000000000004</c:v>
                </c:pt>
              </c:numCache>
            </c:numRef>
          </c:val>
          <c:smooth val="0"/>
          <c:extLst>
            <c:ext xmlns:c16="http://schemas.microsoft.com/office/drawing/2014/chart" uri="{C3380CC4-5D6E-409C-BE32-E72D297353CC}">
              <c16:uniqueId val="{00000001-76E7-49FE-BCA3-BAB95177622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334.89</c:v>
                </c:pt>
                <c:pt idx="1">
                  <c:v>450.71</c:v>
                </c:pt>
                <c:pt idx="2">
                  <c:v>418.35</c:v>
                </c:pt>
                <c:pt idx="3">
                  <c:v>269.75</c:v>
                </c:pt>
                <c:pt idx="4">
                  <c:v>398.42</c:v>
                </c:pt>
              </c:numCache>
            </c:numRef>
          </c:val>
          <c:extLst>
            <c:ext xmlns:c16="http://schemas.microsoft.com/office/drawing/2014/chart" uri="{C3380CC4-5D6E-409C-BE32-E72D297353CC}">
              <c16:uniqueId val="{00000000-4E42-41CE-91F3-CD3BD40E821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327.77</c:v>
                </c:pt>
                <c:pt idx="4">
                  <c:v>338.02</c:v>
                </c:pt>
              </c:numCache>
            </c:numRef>
          </c:val>
          <c:smooth val="0"/>
          <c:extLst>
            <c:ext xmlns:c16="http://schemas.microsoft.com/office/drawing/2014/chart" uri="{C3380CC4-5D6E-409C-BE32-E72D297353CC}">
              <c16:uniqueId val="{00000001-4E42-41CE-91F3-CD3BD40E821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262.77999999999997</c:v>
                </c:pt>
                <c:pt idx="1">
                  <c:v>267.74</c:v>
                </c:pt>
                <c:pt idx="2">
                  <c:v>268.60000000000002</c:v>
                </c:pt>
                <c:pt idx="3">
                  <c:v>426.37</c:v>
                </c:pt>
                <c:pt idx="4">
                  <c:v>433.17</c:v>
                </c:pt>
              </c:numCache>
            </c:numRef>
          </c:val>
          <c:extLst>
            <c:ext xmlns:c16="http://schemas.microsoft.com/office/drawing/2014/chart" uri="{C3380CC4-5D6E-409C-BE32-E72D297353CC}">
              <c16:uniqueId val="{00000000-8512-447C-B539-845192204DC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397.1</c:v>
                </c:pt>
                <c:pt idx="4">
                  <c:v>379.91</c:v>
                </c:pt>
              </c:numCache>
            </c:numRef>
          </c:val>
          <c:smooth val="0"/>
          <c:extLst>
            <c:ext xmlns:c16="http://schemas.microsoft.com/office/drawing/2014/chart" uri="{C3380CC4-5D6E-409C-BE32-E72D297353CC}">
              <c16:uniqueId val="{00000001-8512-447C-B539-845192204DC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97.73</c:v>
                </c:pt>
                <c:pt idx="1">
                  <c:v>97</c:v>
                </c:pt>
                <c:pt idx="2">
                  <c:v>88.28</c:v>
                </c:pt>
                <c:pt idx="3">
                  <c:v>90.79</c:v>
                </c:pt>
                <c:pt idx="4">
                  <c:v>86.97</c:v>
                </c:pt>
              </c:numCache>
            </c:numRef>
          </c:val>
          <c:extLst>
            <c:ext xmlns:c16="http://schemas.microsoft.com/office/drawing/2014/chart" uri="{C3380CC4-5D6E-409C-BE32-E72D297353CC}">
              <c16:uniqueId val="{00000000-DF13-4CDE-830D-C72FDBF4554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95.79</c:v>
                </c:pt>
                <c:pt idx="4">
                  <c:v>98.3</c:v>
                </c:pt>
              </c:numCache>
            </c:numRef>
          </c:val>
          <c:smooth val="0"/>
          <c:extLst>
            <c:ext xmlns:c16="http://schemas.microsoft.com/office/drawing/2014/chart" uri="{C3380CC4-5D6E-409C-BE32-E72D297353CC}">
              <c16:uniqueId val="{00000001-DF13-4CDE-830D-C72FDBF4554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143.65</c:v>
                </c:pt>
                <c:pt idx="1">
                  <c:v>144.97999999999999</c:v>
                </c:pt>
                <c:pt idx="2">
                  <c:v>159.6</c:v>
                </c:pt>
                <c:pt idx="3">
                  <c:v>154.97999999999999</c:v>
                </c:pt>
                <c:pt idx="4">
                  <c:v>162.04</c:v>
                </c:pt>
              </c:numCache>
            </c:numRef>
          </c:val>
          <c:extLst>
            <c:ext xmlns:c16="http://schemas.microsoft.com/office/drawing/2014/chart" uri="{C3380CC4-5D6E-409C-BE32-E72D297353CC}">
              <c16:uniqueId val="{00000000-0F65-431D-9C43-3D0B51BAB7C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171.13</c:v>
                </c:pt>
                <c:pt idx="4">
                  <c:v>173.7</c:v>
                </c:pt>
              </c:numCache>
            </c:numRef>
          </c:val>
          <c:smooth val="0"/>
          <c:extLst>
            <c:ext xmlns:c16="http://schemas.microsoft.com/office/drawing/2014/chart" uri="{C3380CC4-5D6E-409C-BE32-E72D297353CC}">
              <c16:uniqueId val="{00000001-0F65-431D-9C43-3D0B51BAB7C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1" zoomScale="110" zoomScaleNormal="11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岩手県　宮古市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49274</v>
      </c>
      <c r="AM8" s="69"/>
      <c r="AN8" s="69"/>
      <c r="AO8" s="69"/>
      <c r="AP8" s="69"/>
      <c r="AQ8" s="69"/>
      <c r="AR8" s="69"/>
      <c r="AS8" s="69"/>
      <c r="AT8" s="37">
        <f>データ!$S$6</f>
        <v>1259.1500000000001</v>
      </c>
      <c r="AU8" s="38"/>
      <c r="AV8" s="38"/>
      <c r="AW8" s="38"/>
      <c r="AX8" s="38"/>
      <c r="AY8" s="38"/>
      <c r="AZ8" s="38"/>
      <c r="BA8" s="38"/>
      <c r="BB8" s="58">
        <f>データ!$T$6</f>
        <v>39.130000000000003</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77.94</v>
      </c>
      <c r="J10" s="38"/>
      <c r="K10" s="38"/>
      <c r="L10" s="38"/>
      <c r="M10" s="38"/>
      <c r="N10" s="38"/>
      <c r="O10" s="68"/>
      <c r="P10" s="58">
        <f>データ!$P$6</f>
        <v>99</v>
      </c>
      <c r="Q10" s="58"/>
      <c r="R10" s="58"/>
      <c r="S10" s="58"/>
      <c r="T10" s="58"/>
      <c r="U10" s="58"/>
      <c r="V10" s="58"/>
      <c r="W10" s="69">
        <f>データ!$Q$6</f>
        <v>2475</v>
      </c>
      <c r="X10" s="69"/>
      <c r="Y10" s="69"/>
      <c r="Z10" s="69"/>
      <c r="AA10" s="69"/>
      <c r="AB10" s="69"/>
      <c r="AC10" s="69"/>
      <c r="AD10" s="2"/>
      <c r="AE10" s="2"/>
      <c r="AF10" s="2"/>
      <c r="AG10" s="2"/>
      <c r="AH10" s="2"/>
      <c r="AI10" s="2"/>
      <c r="AJ10" s="2"/>
      <c r="AK10" s="2"/>
      <c r="AL10" s="69">
        <f>データ!$U$6</f>
        <v>48273</v>
      </c>
      <c r="AM10" s="69"/>
      <c r="AN10" s="69"/>
      <c r="AO10" s="69"/>
      <c r="AP10" s="69"/>
      <c r="AQ10" s="69"/>
      <c r="AR10" s="69"/>
      <c r="AS10" s="69"/>
      <c r="AT10" s="37">
        <f>データ!$V$6</f>
        <v>94.36</v>
      </c>
      <c r="AU10" s="38"/>
      <c r="AV10" s="38"/>
      <c r="AW10" s="38"/>
      <c r="AX10" s="38"/>
      <c r="AY10" s="38"/>
      <c r="AZ10" s="38"/>
      <c r="BA10" s="38"/>
      <c r="BB10" s="58">
        <f>データ!$W$6</f>
        <v>511.58</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ZknvWnabUcwouOSsVa0eqXQvSsUl3lo6UFqw0phxBaW8I4dZVtTtngbfifTxxHrW9c8xvixTR/y6t7ui+MVLyQ==" saltValue="i/DMkVQO/oyTAzxt10+pj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32026</v>
      </c>
      <c r="D6" s="20">
        <f t="shared" si="3"/>
        <v>46</v>
      </c>
      <c r="E6" s="20">
        <f t="shared" si="3"/>
        <v>1</v>
      </c>
      <c r="F6" s="20">
        <f t="shared" si="3"/>
        <v>0</v>
      </c>
      <c r="G6" s="20">
        <f t="shared" si="3"/>
        <v>1</v>
      </c>
      <c r="H6" s="20" t="str">
        <f t="shared" si="3"/>
        <v>岩手県　宮古市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77.94</v>
      </c>
      <c r="P6" s="21">
        <f t="shared" si="3"/>
        <v>99</v>
      </c>
      <c r="Q6" s="21">
        <f t="shared" si="3"/>
        <v>2475</v>
      </c>
      <c r="R6" s="21">
        <f t="shared" si="3"/>
        <v>49274</v>
      </c>
      <c r="S6" s="21">
        <f t="shared" si="3"/>
        <v>1259.1500000000001</v>
      </c>
      <c r="T6" s="21">
        <f t="shared" si="3"/>
        <v>39.130000000000003</v>
      </c>
      <c r="U6" s="21">
        <f t="shared" si="3"/>
        <v>48273</v>
      </c>
      <c r="V6" s="21">
        <f t="shared" si="3"/>
        <v>94.36</v>
      </c>
      <c r="W6" s="21">
        <f t="shared" si="3"/>
        <v>511.58</v>
      </c>
      <c r="X6" s="22">
        <f>IF(X7="",NA(),X7)</f>
        <v>115.68</v>
      </c>
      <c r="Y6" s="22">
        <f t="shared" ref="Y6:AG6" si="4">IF(Y7="",NA(),Y7)</f>
        <v>113.38</v>
      </c>
      <c r="Z6" s="22">
        <f t="shared" si="4"/>
        <v>104.99</v>
      </c>
      <c r="AA6" s="22">
        <f t="shared" si="4"/>
        <v>105.54</v>
      </c>
      <c r="AB6" s="22">
        <f t="shared" si="4"/>
        <v>102.71</v>
      </c>
      <c r="AC6" s="22">
        <f t="shared" si="4"/>
        <v>112.15</v>
      </c>
      <c r="AD6" s="22">
        <f t="shared" si="4"/>
        <v>111.44</v>
      </c>
      <c r="AE6" s="22">
        <f t="shared" si="4"/>
        <v>111.17</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4.34</v>
      </c>
      <c r="AR6" s="22">
        <f t="shared" si="5"/>
        <v>4.6900000000000004</v>
      </c>
      <c r="AS6" s="21" t="str">
        <f>IF(AS7="","",IF(AS7="-","【-】","【"&amp;SUBSTITUTE(TEXT(AS7,"#,##0.00"),"-","△")&amp;"】"))</f>
        <v>【1.30】</v>
      </c>
      <c r="AT6" s="22">
        <f>IF(AT7="",NA(),AT7)</f>
        <v>334.89</v>
      </c>
      <c r="AU6" s="22">
        <f t="shared" ref="AU6:BC6" si="6">IF(AU7="",NA(),AU7)</f>
        <v>450.71</v>
      </c>
      <c r="AV6" s="22">
        <f t="shared" si="6"/>
        <v>418.35</v>
      </c>
      <c r="AW6" s="22">
        <f t="shared" si="6"/>
        <v>269.75</v>
      </c>
      <c r="AX6" s="22">
        <f t="shared" si="6"/>
        <v>398.42</v>
      </c>
      <c r="AY6" s="22">
        <f t="shared" si="6"/>
        <v>355.5</v>
      </c>
      <c r="AZ6" s="22">
        <f t="shared" si="6"/>
        <v>349.83</v>
      </c>
      <c r="BA6" s="22">
        <f t="shared" si="6"/>
        <v>360.86</v>
      </c>
      <c r="BB6" s="22">
        <f t="shared" si="6"/>
        <v>327.77</v>
      </c>
      <c r="BC6" s="22">
        <f t="shared" si="6"/>
        <v>338.02</v>
      </c>
      <c r="BD6" s="21" t="str">
        <f>IF(BD7="","",IF(BD7="-","【-】","【"&amp;SUBSTITUTE(TEXT(BD7,"#,##0.00"),"-","△")&amp;"】"))</f>
        <v>【261.51】</v>
      </c>
      <c r="BE6" s="22">
        <f>IF(BE7="",NA(),BE7)</f>
        <v>262.77999999999997</v>
      </c>
      <c r="BF6" s="22">
        <f t="shared" ref="BF6:BN6" si="7">IF(BF7="",NA(),BF7)</f>
        <v>267.74</v>
      </c>
      <c r="BG6" s="22">
        <f t="shared" si="7"/>
        <v>268.60000000000002</v>
      </c>
      <c r="BH6" s="22">
        <f t="shared" si="7"/>
        <v>426.37</v>
      </c>
      <c r="BI6" s="22">
        <f t="shared" si="7"/>
        <v>433.17</v>
      </c>
      <c r="BJ6" s="22">
        <f t="shared" si="7"/>
        <v>312.58</v>
      </c>
      <c r="BK6" s="22">
        <f t="shared" si="7"/>
        <v>314.87</v>
      </c>
      <c r="BL6" s="22">
        <f t="shared" si="7"/>
        <v>309.27999999999997</v>
      </c>
      <c r="BM6" s="22">
        <f t="shared" si="7"/>
        <v>397.1</v>
      </c>
      <c r="BN6" s="22">
        <f t="shared" si="7"/>
        <v>379.91</v>
      </c>
      <c r="BO6" s="21" t="str">
        <f>IF(BO7="","",IF(BO7="-","【-】","【"&amp;SUBSTITUTE(TEXT(BO7,"#,##0.00"),"-","△")&amp;"】"))</f>
        <v>【265.16】</v>
      </c>
      <c r="BP6" s="22">
        <f>IF(BP7="",NA(),BP7)</f>
        <v>97.73</v>
      </c>
      <c r="BQ6" s="22">
        <f t="shared" ref="BQ6:BY6" si="8">IF(BQ7="",NA(),BQ7)</f>
        <v>97</v>
      </c>
      <c r="BR6" s="22">
        <f t="shared" si="8"/>
        <v>88.28</v>
      </c>
      <c r="BS6" s="22">
        <f t="shared" si="8"/>
        <v>90.79</v>
      </c>
      <c r="BT6" s="22">
        <f t="shared" si="8"/>
        <v>86.97</v>
      </c>
      <c r="BU6" s="22">
        <f t="shared" si="8"/>
        <v>104.57</v>
      </c>
      <c r="BV6" s="22">
        <f t="shared" si="8"/>
        <v>103.54</v>
      </c>
      <c r="BW6" s="22">
        <f t="shared" si="8"/>
        <v>103.32</v>
      </c>
      <c r="BX6" s="22">
        <f t="shared" si="8"/>
        <v>95.79</v>
      </c>
      <c r="BY6" s="22">
        <f t="shared" si="8"/>
        <v>98.3</v>
      </c>
      <c r="BZ6" s="21" t="str">
        <f>IF(BZ7="","",IF(BZ7="-","【-】","【"&amp;SUBSTITUTE(TEXT(BZ7,"#,##0.00"),"-","△")&amp;"】"))</f>
        <v>【102.35】</v>
      </c>
      <c r="CA6" s="22">
        <f>IF(CA7="",NA(),CA7)</f>
        <v>143.65</v>
      </c>
      <c r="CB6" s="22">
        <f t="shared" ref="CB6:CJ6" si="9">IF(CB7="",NA(),CB7)</f>
        <v>144.97999999999999</v>
      </c>
      <c r="CC6" s="22">
        <f t="shared" si="9"/>
        <v>159.6</v>
      </c>
      <c r="CD6" s="22">
        <f t="shared" si="9"/>
        <v>154.97999999999999</v>
      </c>
      <c r="CE6" s="22">
        <f t="shared" si="9"/>
        <v>162.04</v>
      </c>
      <c r="CF6" s="22">
        <f t="shared" si="9"/>
        <v>165.47</v>
      </c>
      <c r="CG6" s="22">
        <f t="shared" si="9"/>
        <v>167.46</v>
      </c>
      <c r="CH6" s="22">
        <f t="shared" si="9"/>
        <v>168.56</v>
      </c>
      <c r="CI6" s="22">
        <f t="shared" si="9"/>
        <v>171.13</v>
      </c>
      <c r="CJ6" s="22">
        <f t="shared" si="9"/>
        <v>173.7</v>
      </c>
      <c r="CK6" s="21" t="str">
        <f>IF(CK7="","",IF(CK7="-","【-】","【"&amp;SUBSTITUTE(TEXT(CK7,"#,##0.00"),"-","△")&amp;"】"))</f>
        <v>【167.74】</v>
      </c>
      <c r="CL6" s="22">
        <f>IF(CL7="",NA(),CL7)</f>
        <v>67.92</v>
      </c>
      <c r="CM6" s="22">
        <f t="shared" ref="CM6:CU6" si="10">IF(CM7="",NA(),CM7)</f>
        <v>66.09</v>
      </c>
      <c r="CN6" s="22">
        <f t="shared" si="10"/>
        <v>64.12</v>
      </c>
      <c r="CO6" s="22">
        <f t="shared" si="10"/>
        <v>74.97</v>
      </c>
      <c r="CP6" s="22">
        <f t="shared" si="10"/>
        <v>72.900000000000006</v>
      </c>
      <c r="CQ6" s="22">
        <f t="shared" si="10"/>
        <v>59.74</v>
      </c>
      <c r="CR6" s="22">
        <f t="shared" si="10"/>
        <v>59.46</v>
      </c>
      <c r="CS6" s="22">
        <f t="shared" si="10"/>
        <v>59.51</v>
      </c>
      <c r="CT6" s="22">
        <f t="shared" si="10"/>
        <v>60.12</v>
      </c>
      <c r="CU6" s="22">
        <f t="shared" si="10"/>
        <v>60.34</v>
      </c>
      <c r="CV6" s="21" t="str">
        <f>IF(CV7="","",IF(CV7="-","【-】","【"&amp;SUBSTITUTE(TEXT(CV7,"#,##0.00"),"-","△")&amp;"】"))</f>
        <v>【60.29】</v>
      </c>
      <c r="CW6" s="22">
        <f>IF(CW7="",NA(),CW7)</f>
        <v>78.739999999999995</v>
      </c>
      <c r="CX6" s="22">
        <f t="shared" ref="CX6:DF6" si="11">IF(CX7="",NA(),CX7)</f>
        <v>79.08</v>
      </c>
      <c r="CY6" s="22">
        <f t="shared" si="11"/>
        <v>78.7</v>
      </c>
      <c r="CZ6" s="22">
        <f t="shared" si="11"/>
        <v>80.78</v>
      </c>
      <c r="DA6" s="22">
        <f t="shared" si="11"/>
        <v>79.09</v>
      </c>
      <c r="DB6" s="22">
        <f t="shared" si="11"/>
        <v>87.28</v>
      </c>
      <c r="DC6" s="22">
        <f t="shared" si="11"/>
        <v>87.41</v>
      </c>
      <c r="DD6" s="22">
        <f t="shared" si="11"/>
        <v>87.08</v>
      </c>
      <c r="DE6" s="22">
        <f t="shared" si="11"/>
        <v>84.24</v>
      </c>
      <c r="DF6" s="22">
        <f t="shared" si="11"/>
        <v>84.19</v>
      </c>
      <c r="DG6" s="21" t="str">
        <f>IF(DG7="","",IF(DG7="-","【-】","【"&amp;SUBSTITUTE(TEXT(DG7,"#,##0.00"),"-","△")&amp;"】"))</f>
        <v>【90.12】</v>
      </c>
      <c r="DH6" s="22">
        <f>IF(DH7="",NA(),DH7)</f>
        <v>43.43</v>
      </c>
      <c r="DI6" s="22">
        <f t="shared" ref="DI6:DQ6" si="12">IF(DI7="",NA(),DI7)</f>
        <v>42.98</v>
      </c>
      <c r="DJ6" s="22">
        <f t="shared" si="12"/>
        <v>43.43</v>
      </c>
      <c r="DK6" s="22">
        <f t="shared" si="12"/>
        <v>56.28</v>
      </c>
      <c r="DL6" s="22">
        <f t="shared" si="12"/>
        <v>57.41</v>
      </c>
      <c r="DM6" s="22">
        <f t="shared" si="12"/>
        <v>46.94</v>
      </c>
      <c r="DN6" s="22">
        <f t="shared" si="12"/>
        <v>47.62</v>
      </c>
      <c r="DO6" s="22">
        <f t="shared" si="12"/>
        <v>48.55</v>
      </c>
      <c r="DP6" s="22">
        <f t="shared" si="12"/>
        <v>48.83</v>
      </c>
      <c r="DQ6" s="22">
        <f t="shared" si="12"/>
        <v>49.96</v>
      </c>
      <c r="DR6" s="21" t="str">
        <f>IF(DR7="","",IF(DR7="-","【-】","【"&amp;SUBSTITUTE(TEXT(DR7,"#,##0.00"),"-","△")&amp;"】"))</f>
        <v>【50.88】</v>
      </c>
      <c r="DS6" s="22">
        <f>IF(DS7="",NA(),DS7)</f>
        <v>16.77</v>
      </c>
      <c r="DT6" s="22">
        <f t="shared" ref="DT6:EB6" si="13">IF(DT7="",NA(),DT7)</f>
        <v>16.77</v>
      </c>
      <c r="DU6" s="22">
        <f t="shared" si="13"/>
        <v>16.89</v>
      </c>
      <c r="DV6" s="22">
        <f t="shared" si="13"/>
        <v>20.98</v>
      </c>
      <c r="DW6" s="22">
        <f t="shared" si="13"/>
        <v>23.52</v>
      </c>
      <c r="DX6" s="22">
        <f t="shared" si="13"/>
        <v>14.48</v>
      </c>
      <c r="DY6" s="22">
        <f t="shared" si="13"/>
        <v>16.27</v>
      </c>
      <c r="DZ6" s="22">
        <f t="shared" si="13"/>
        <v>17.11</v>
      </c>
      <c r="EA6" s="22">
        <f t="shared" si="13"/>
        <v>18.18</v>
      </c>
      <c r="EB6" s="22">
        <f t="shared" si="13"/>
        <v>19.32</v>
      </c>
      <c r="EC6" s="21" t="str">
        <f>IF(EC7="","",IF(EC7="-","【-】","【"&amp;SUBSTITUTE(TEXT(EC7,"#,##0.00"),"-","△")&amp;"】"))</f>
        <v>【22.30】</v>
      </c>
      <c r="ED6" s="22">
        <f>IF(ED7="",NA(),ED7)</f>
        <v>1.82</v>
      </c>
      <c r="EE6" s="22">
        <f t="shared" ref="EE6:EM6" si="14">IF(EE7="",NA(),EE7)</f>
        <v>1.2</v>
      </c>
      <c r="EF6" s="22">
        <f t="shared" si="14"/>
        <v>7.0000000000000007E-2</v>
      </c>
      <c r="EG6" s="22">
        <f t="shared" si="14"/>
        <v>0.46</v>
      </c>
      <c r="EH6" s="22">
        <f t="shared" si="14"/>
        <v>0.44</v>
      </c>
      <c r="EI6" s="22">
        <f t="shared" si="14"/>
        <v>0.75</v>
      </c>
      <c r="EJ6" s="22">
        <f t="shared" si="14"/>
        <v>0.63</v>
      </c>
      <c r="EK6" s="22">
        <f t="shared" si="14"/>
        <v>0.63</v>
      </c>
      <c r="EL6" s="22">
        <f t="shared" si="14"/>
        <v>0.56999999999999995</v>
      </c>
      <c r="EM6" s="22">
        <f t="shared" si="14"/>
        <v>0.52</v>
      </c>
      <c r="EN6" s="21" t="str">
        <f>IF(EN7="","",IF(EN7="-","【-】","【"&amp;SUBSTITUTE(TEXT(EN7,"#,##0.00"),"-","△")&amp;"】"))</f>
        <v>【0.66】</v>
      </c>
    </row>
    <row r="7" spans="1:144" s="23" customFormat="1" x14ac:dyDescent="0.15">
      <c r="A7" s="15"/>
      <c r="B7" s="24">
        <v>2021</v>
      </c>
      <c r="C7" s="24">
        <v>32026</v>
      </c>
      <c r="D7" s="24">
        <v>46</v>
      </c>
      <c r="E7" s="24">
        <v>1</v>
      </c>
      <c r="F7" s="24">
        <v>0</v>
      </c>
      <c r="G7" s="24">
        <v>1</v>
      </c>
      <c r="H7" s="24" t="s">
        <v>93</v>
      </c>
      <c r="I7" s="24" t="s">
        <v>94</v>
      </c>
      <c r="J7" s="24" t="s">
        <v>95</v>
      </c>
      <c r="K7" s="24" t="s">
        <v>96</v>
      </c>
      <c r="L7" s="24" t="s">
        <v>97</v>
      </c>
      <c r="M7" s="24" t="s">
        <v>98</v>
      </c>
      <c r="N7" s="25" t="s">
        <v>99</v>
      </c>
      <c r="O7" s="25">
        <v>77.94</v>
      </c>
      <c r="P7" s="25">
        <v>99</v>
      </c>
      <c r="Q7" s="25">
        <v>2475</v>
      </c>
      <c r="R7" s="25">
        <v>49274</v>
      </c>
      <c r="S7" s="25">
        <v>1259.1500000000001</v>
      </c>
      <c r="T7" s="25">
        <v>39.130000000000003</v>
      </c>
      <c r="U7" s="25">
        <v>48273</v>
      </c>
      <c r="V7" s="25">
        <v>94.36</v>
      </c>
      <c r="W7" s="25">
        <v>511.58</v>
      </c>
      <c r="X7" s="25">
        <v>115.68</v>
      </c>
      <c r="Y7" s="25">
        <v>113.38</v>
      </c>
      <c r="Z7" s="25">
        <v>104.99</v>
      </c>
      <c r="AA7" s="25">
        <v>105.54</v>
      </c>
      <c r="AB7" s="25">
        <v>102.71</v>
      </c>
      <c r="AC7" s="25">
        <v>112.15</v>
      </c>
      <c r="AD7" s="25">
        <v>111.44</v>
      </c>
      <c r="AE7" s="25">
        <v>111.17</v>
      </c>
      <c r="AF7" s="25">
        <v>108.83</v>
      </c>
      <c r="AG7" s="25">
        <v>109.23</v>
      </c>
      <c r="AH7" s="25">
        <v>111.39</v>
      </c>
      <c r="AI7" s="25">
        <v>0</v>
      </c>
      <c r="AJ7" s="25">
        <v>0</v>
      </c>
      <c r="AK7" s="25">
        <v>0</v>
      </c>
      <c r="AL7" s="25">
        <v>0</v>
      </c>
      <c r="AM7" s="25">
        <v>0</v>
      </c>
      <c r="AN7" s="25">
        <v>1</v>
      </c>
      <c r="AO7" s="25">
        <v>1.03</v>
      </c>
      <c r="AP7" s="25">
        <v>0.78</v>
      </c>
      <c r="AQ7" s="25">
        <v>4.34</v>
      </c>
      <c r="AR7" s="25">
        <v>4.6900000000000004</v>
      </c>
      <c r="AS7" s="25">
        <v>1.3</v>
      </c>
      <c r="AT7" s="25">
        <v>334.89</v>
      </c>
      <c r="AU7" s="25">
        <v>450.71</v>
      </c>
      <c r="AV7" s="25">
        <v>418.35</v>
      </c>
      <c r="AW7" s="25">
        <v>269.75</v>
      </c>
      <c r="AX7" s="25">
        <v>398.42</v>
      </c>
      <c r="AY7" s="25">
        <v>355.5</v>
      </c>
      <c r="AZ7" s="25">
        <v>349.83</v>
      </c>
      <c r="BA7" s="25">
        <v>360.86</v>
      </c>
      <c r="BB7" s="25">
        <v>327.77</v>
      </c>
      <c r="BC7" s="25">
        <v>338.02</v>
      </c>
      <c r="BD7" s="25">
        <v>261.51</v>
      </c>
      <c r="BE7" s="25">
        <v>262.77999999999997</v>
      </c>
      <c r="BF7" s="25">
        <v>267.74</v>
      </c>
      <c r="BG7" s="25">
        <v>268.60000000000002</v>
      </c>
      <c r="BH7" s="25">
        <v>426.37</v>
      </c>
      <c r="BI7" s="25">
        <v>433.17</v>
      </c>
      <c r="BJ7" s="25">
        <v>312.58</v>
      </c>
      <c r="BK7" s="25">
        <v>314.87</v>
      </c>
      <c r="BL7" s="25">
        <v>309.27999999999997</v>
      </c>
      <c r="BM7" s="25">
        <v>397.1</v>
      </c>
      <c r="BN7" s="25">
        <v>379.91</v>
      </c>
      <c r="BO7" s="25">
        <v>265.16000000000003</v>
      </c>
      <c r="BP7" s="25">
        <v>97.73</v>
      </c>
      <c r="BQ7" s="25">
        <v>97</v>
      </c>
      <c r="BR7" s="25">
        <v>88.28</v>
      </c>
      <c r="BS7" s="25">
        <v>90.79</v>
      </c>
      <c r="BT7" s="25">
        <v>86.97</v>
      </c>
      <c r="BU7" s="25">
        <v>104.57</v>
      </c>
      <c r="BV7" s="25">
        <v>103.54</v>
      </c>
      <c r="BW7" s="25">
        <v>103.32</v>
      </c>
      <c r="BX7" s="25">
        <v>95.79</v>
      </c>
      <c r="BY7" s="25">
        <v>98.3</v>
      </c>
      <c r="BZ7" s="25">
        <v>102.35</v>
      </c>
      <c r="CA7" s="25">
        <v>143.65</v>
      </c>
      <c r="CB7" s="25">
        <v>144.97999999999999</v>
      </c>
      <c r="CC7" s="25">
        <v>159.6</v>
      </c>
      <c r="CD7" s="25">
        <v>154.97999999999999</v>
      </c>
      <c r="CE7" s="25">
        <v>162.04</v>
      </c>
      <c r="CF7" s="25">
        <v>165.47</v>
      </c>
      <c r="CG7" s="25">
        <v>167.46</v>
      </c>
      <c r="CH7" s="25">
        <v>168.56</v>
      </c>
      <c r="CI7" s="25">
        <v>171.13</v>
      </c>
      <c r="CJ7" s="25">
        <v>173.7</v>
      </c>
      <c r="CK7" s="25">
        <v>167.74</v>
      </c>
      <c r="CL7" s="25">
        <v>67.92</v>
      </c>
      <c r="CM7" s="25">
        <v>66.09</v>
      </c>
      <c r="CN7" s="25">
        <v>64.12</v>
      </c>
      <c r="CO7" s="25">
        <v>74.97</v>
      </c>
      <c r="CP7" s="25">
        <v>72.900000000000006</v>
      </c>
      <c r="CQ7" s="25">
        <v>59.74</v>
      </c>
      <c r="CR7" s="25">
        <v>59.46</v>
      </c>
      <c r="CS7" s="25">
        <v>59.51</v>
      </c>
      <c r="CT7" s="25">
        <v>60.12</v>
      </c>
      <c r="CU7" s="25">
        <v>60.34</v>
      </c>
      <c r="CV7" s="25">
        <v>60.29</v>
      </c>
      <c r="CW7" s="25">
        <v>78.739999999999995</v>
      </c>
      <c r="CX7" s="25">
        <v>79.08</v>
      </c>
      <c r="CY7" s="25">
        <v>78.7</v>
      </c>
      <c r="CZ7" s="25">
        <v>80.78</v>
      </c>
      <c r="DA7" s="25">
        <v>79.09</v>
      </c>
      <c r="DB7" s="25">
        <v>87.28</v>
      </c>
      <c r="DC7" s="25">
        <v>87.41</v>
      </c>
      <c r="DD7" s="25">
        <v>87.08</v>
      </c>
      <c r="DE7" s="25">
        <v>84.24</v>
      </c>
      <c r="DF7" s="25">
        <v>84.19</v>
      </c>
      <c r="DG7" s="25">
        <v>90.12</v>
      </c>
      <c r="DH7" s="25">
        <v>43.43</v>
      </c>
      <c r="DI7" s="25">
        <v>42.98</v>
      </c>
      <c r="DJ7" s="25">
        <v>43.43</v>
      </c>
      <c r="DK7" s="25">
        <v>56.28</v>
      </c>
      <c r="DL7" s="25">
        <v>57.41</v>
      </c>
      <c r="DM7" s="25">
        <v>46.94</v>
      </c>
      <c r="DN7" s="25">
        <v>47.62</v>
      </c>
      <c r="DO7" s="25">
        <v>48.55</v>
      </c>
      <c r="DP7" s="25">
        <v>48.83</v>
      </c>
      <c r="DQ7" s="25">
        <v>49.96</v>
      </c>
      <c r="DR7" s="25">
        <v>50.88</v>
      </c>
      <c r="DS7" s="25">
        <v>16.77</v>
      </c>
      <c r="DT7" s="25">
        <v>16.77</v>
      </c>
      <c r="DU7" s="25">
        <v>16.89</v>
      </c>
      <c r="DV7" s="25">
        <v>20.98</v>
      </c>
      <c r="DW7" s="25">
        <v>23.52</v>
      </c>
      <c r="DX7" s="25">
        <v>14.48</v>
      </c>
      <c r="DY7" s="25">
        <v>16.27</v>
      </c>
      <c r="DZ7" s="25">
        <v>17.11</v>
      </c>
      <c r="EA7" s="25">
        <v>18.18</v>
      </c>
      <c r="EB7" s="25">
        <v>19.32</v>
      </c>
      <c r="EC7" s="25">
        <v>22.3</v>
      </c>
      <c r="ED7" s="25">
        <v>1.82</v>
      </c>
      <c r="EE7" s="25">
        <v>1.2</v>
      </c>
      <c r="EF7" s="25">
        <v>7.0000000000000007E-2</v>
      </c>
      <c r="EG7" s="25">
        <v>0.46</v>
      </c>
      <c r="EH7" s="25">
        <v>0.44</v>
      </c>
      <c r="EI7" s="25">
        <v>0.75</v>
      </c>
      <c r="EJ7" s="25">
        <v>0.63</v>
      </c>
      <c r="EK7" s="25">
        <v>0.63</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2023-02-15T04:13:32Z</cp:lastPrinted>
  <dcterms:created xsi:type="dcterms:W3CDTF">2022-12-01T00:52:36Z</dcterms:created>
  <dcterms:modified xsi:type="dcterms:W3CDTF">2023-02-15T04:21:18Z</dcterms:modified>
  <cp:category/>
</cp:coreProperties>
</file>