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01盛岡市\"/>
    </mc:Choice>
  </mc:AlternateContent>
  <workbookProtection workbookAlgorithmName="SHA-512" workbookHashValue="INUnnNedJ3uV+87zOhuh8p45NNLo2WBOlKbVCykfX7BoG2qULxOCp1Bz5eM7T7H3IWHBpvFUevI0luamA33B5g==" workbookSaltValue="QjApHXuFP72rkOaF1SLADw==" workbookSpinCount="100000" lockStructure="1"/>
  <bookViews>
    <workbookView xWindow="0" yWindow="0" windowWidth="28800" windowHeight="1233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P10" i="4" s="1"/>
  <c r="O6" i="5"/>
  <c r="N6" i="5"/>
  <c r="B10" i="4" s="1"/>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G85" i="4"/>
  <c r="E85" i="4"/>
  <c r="BB10" i="4"/>
  <c r="AT10" i="4"/>
  <c r="W10" i="4"/>
  <c r="I10" i="4"/>
  <c r="BB8" i="4"/>
  <c r="AL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<sst xmlns="http://schemas.openxmlformats.org/spreadsheetml/2006/main" count="228" uniqueCount="113">
  <si>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</si>
  <si>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</si>
  <si>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</si>
  <si>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</si>
  <si>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</si>
  <si>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</si>
  <si>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</si>
  <si>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</si>
  <si>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</si>
  <si>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</si>
  <si>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</si>
  <si>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</si>
  <si>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</si>
  <si>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</si>
  <si>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</si>
  <si>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</si>
  <si>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</si>
  <si>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</si>
  <si>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</si>
  <si>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</si>
  <si>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</si>
  <si>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</si>
  <si>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</si>
  <si>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</si>
  <si>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</si>
  <si>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</si>
  <si>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</si>
  <si>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</si>
  <si>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</si>
  <si>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</si>
  <si>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</si>
  <si>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</si>
  <si>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</si>
  <si>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</si>
  <si>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</si>
  <si>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</si>
  <si>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</si>
  <si>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</si>
  <si>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</si>
  <si>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</si>
  <si>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</si>
  <si>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</si>
  <si>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</si>
  <si>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</si>
  <si>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</si>
  <si>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</si>
  <si>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</si>
  <si>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</si>
  <si>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</si>
  <si>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</si>
  <si>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</si>
  <si>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</si>
  <si>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</si>
  <si>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</si>
  <si>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</si>
  <si>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</si>
  <si>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</si>
  <si>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</si>
  <si>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</si>
  <si>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</si>
  <si>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</si>
  <si>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</si>
  <si>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</si>
  <si>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</si>
  <si>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</si>
  <si>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</si>
  <si>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</si>
  <si>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</si>
  <si>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</si>
  <si>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</si>
  <si>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</si>
  <si>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</si>
  <si>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</si>
  <si>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</si>
  <si>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</si>
  <si>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</si>
  <si>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</si>
  <si>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</si>
  <si>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</si>
  <si>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</si>
  <si>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</si>
  <si>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</si>
  <si>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</si>
  <si>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</si>
  <si>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</si>
  <si>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</si>
  <si>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</si>
  <si>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</si>
  <si>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</si>
  <si>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</si>
  <si>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</si>
  <si>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</si>
  <si>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</si>
  <si>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</si>
  <si>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</si>
  <si>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</si>
  <si>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</si>
  <si>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</si>
  <si>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</si>
  <si>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</si>
  <si>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</si>
  <si>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</si>
  <si>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</si>
  <si>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</si>
  <si>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</si>
  <si>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</si>
  <si>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</si>
  <si>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</si>
  <si>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</si>
  <si>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</si>
  <si>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水道事業は、将来にわたり、給水人口の減少等による水需要の減少が見込まれることから、給水収益の大幅な増加が見込めない一方、施設の計画的な更新や災害対応の強化など多くの課題を抱えている。
　このような情勢を踏まえ、事業収入の実情に即した料金体系の適正化に向けた見直しを行い、平成29年４月には料金改定を行った。
　今後も、水道料金に関する定期的な検証を行い、経営効率化を図りながら、適時適正に料金の見直しに取組み、安定経営の持続に努める。また、安定供給、水質確保及び災害対策等にも適切に対応するため、老朽施設の計画的な更新や耐震化を進めるとともに、適切な修繕による機能維持を着実に進める。</t>
    <phoneticPr fontId="4"/>
  </si>
  <si>
    <t>　高度経済成長期の急激な水需要の増加に対応するため、多くの管路や浄水場は昭和30年代以降に拡張整備を行っており、その施設が順次、法定耐用年数を超過するため、有形固定資産減価償却率（①）や管路経年化率（②）が年々増加傾向にある。特に、有形固定資産減価償却率は、全国平均値や類似団体平均値を上回っており、施設の老朽化への早急な対応が求められている。
　管路更新率（③）は、近年の入札不調の影響等に伴う更新工事の減少により低迷していたが、発注時期及び工事規模等の工夫により改善傾向が見られ、令和２年度以降は、類似団体及び全国平均を上回っている。
　老朽施設を短期間で集中更新することは困難であるため、今後もアセットマネジメントによる老朽度及び重要度等を考慮し、耐震化工事と併せて、計画的かつ着実に施設更新を進める。</t>
    <rPh sb="238" eb="239">
      <t>ミ</t>
    </rPh>
    <rPh sb="247" eb="249">
      <t>イコウ</t>
    </rPh>
    <phoneticPr fontId="4"/>
  </si>
  <si>
    <t>　経常収支比率（①）は100%以上で推移し、水道料金を主とする収益で維持管理等の費用を賄えており、単年度の収支黒字を確保した健全経営を維持している。
　累積欠損金（②）は発生していないが、給水人口の減少等により、水道料金収入の減少傾向が続くと見込まれることから、経営の健全性を持続できる料金収入の確保と一層の経営効率化が必要である。
　企業債による借入の抑制（平成27年度以降は借入なし）に伴う利息償還の負担減少により、企業債残高対給水収益比率（④）は年々減少しており、給水量の減少等による厳しい経営環境下においても継続的に純利益を確保できていることから、今後も引き続き企業債残高の削減に努める。
　料金回収率（⑤）は100%以上で推移し、適切な料金収入を確保しているが、水需要の減少に対応した料金水準による安定した経営の継続が必要である。
　有収率（⑧）は、令和２年度から低下傾向が見られるが、類似団体と比較すると良好な水準にあることから、今後とも経年老朽管及び硬質ポリ塩化ビニル管の更新を推進する。
　今後も、水需要の減少が見込まれることから、将来の水需要に対応した施設の更新や再構築、効率的な水運用を推進し、持続可能な水道事業の健全経営の実現に向け、一層の効率的な事業運営に努める。</t>
    <rPh sb="387" eb="389">
      <t>テイカ</t>
    </rPh>
    <rPh sb="392" eb="393">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</si>
</sst>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0.69</c:v>
                </c:pt>
                <c:pt idx="2">
                  <c:v>0.69</c:v>
                </c:pt>
                <c:pt idx="3">
                  <c:v>0.85</c:v>
                </c:pt>
                <c:pt idx="4">
                  <c:v>0.98</c:v>
                </c:pt>
              </c:numCache>
            </c:numRef>
          </c:val>
          <c:extLst>
            <c:ext xmlns:c16="http://schemas.microsoft.com/office/drawing/2014/chart" uri="{C3380CC4-5D6E-409C-BE32-E72D297353CC}">
              <c16:uniqueId val="{00000000-A1E0-4336-98A5-2C0C858B81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A1E0-4336-98A5-2C0C858B81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73.42</c:v>
                </c:pt>
                <c:pt idx="1">
                  <c:v>72.98</c:v>
                </c:pt>
                <c:pt idx="2">
                  <c:v>72.08</c:v>
                </c:pt>
                <c:pt idx="3">
                  <c:v>73.3</c:v>
                </c:pt>
                <c:pt idx="4">
                  <c:v>70.150000000000006</c:v>
                </c:pt>
              </c:numCache>
            </c:numRef>
          </c:val>
          <c:extLst>
            <c:ext xmlns:c16="http://schemas.microsoft.com/office/drawing/2014/chart" uri="{C3380CC4-5D6E-409C-BE32-E72D297353CC}">
              <c16:uniqueId val="{00000000-5AD7-4CE9-890C-CBC870626F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5AD7-4CE9-890C-CBC870626F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94.09</c:v>
                </c:pt>
                <c:pt idx="1">
                  <c:v>94.68</c:v>
                </c:pt>
                <c:pt idx="2">
                  <c:v>94.76</c:v>
                </c:pt>
                <c:pt idx="3">
                  <c:v>93.67</c:v>
                </c:pt>
                <c:pt idx="4">
                  <c:v>93.63</c:v>
                </c:pt>
              </c:numCache>
            </c:numRef>
          </c:val>
          <c:extLst>
            <c:ext xmlns:c16="http://schemas.microsoft.com/office/drawing/2014/chart" uri="{C3380CC4-5D6E-409C-BE32-E72D297353CC}">
              <c16:uniqueId val="{00000000-B3D7-476A-94BC-42A9058A42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B3D7-476A-94BC-42A9058A42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135.31</c:v>
                </c:pt>
                <c:pt idx="1">
                  <c:v>139.94</c:v>
                </c:pt>
                <c:pt idx="2">
                  <c:v>137.29</c:v>
                </c:pt>
                <c:pt idx="3">
                  <c:v>127.28</c:v>
                </c:pt>
                <c:pt idx="4">
                  <c:v>132.94999999999999</c:v>
                </c:pt>
              </c:numCache>
            </c:numRef>
          </c:val>
          <c:extLst>
            <c:ext xmlns:c16="http://schemas.microsoft.com/office/drawing/2014/chart" uri="{C3380CC4-5D6E-409C-BE32-E72D297353CC}">
              <c16:uniqueId val="{00000000-CC6C-4FD9-ABEA-DA644CDA38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C6C-4FD9-ABEA-DA644CDA38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49.68</c:v>
                </c:pt>
                <c:pt idx="1">
                  <c:v>50.52</c:v>
                </c:pt>
                <c:pt idx="2">
                  <c:v>51.45</c:v>
                </c:pt>
                <c:pt idx="3">
                  <c:v>51.62</c:v>
                </c:pt>
                <c:pt idx="4">
                  <c:v>52.16</c:v>
                </c:pt>
              </c:numCache>
            </c:numRef>
          </c:val>
          <c:extLst>
            <c:ext xmlns:c16="http://schemas.microsoft.com/office/drawing/2014/chart" uri="{C3380CC4-5D6E-409C-BE32-E72D297353CC}">
              <c16:uniqueId val="{00000000-AF57-4264-B452-3A1E928481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F57-4264-B452-3A1E928481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13.42</c:v>
                </c:pt>
                <c:pt idx="1">
                  <c:v>14.51</c:v>
                </c:pt>
                <c:pt idx="2">
                  <c:v>16.46</c:v>
                </c:pt>
                <c:pt idx="3">
                  <c:v>16.09</c:v>
                </c:pt>
                <c:pt idx="4">
                  <c:v>18.46</c:v>
                </c:pt>
              </c:numCache>
            </c:numRef>
          </c:val>
          <c:extLst>
            <c:ext xmlns:c16="http://schemas.microsoft.com/office/drawing/2014/chart" uri="{C3380CC4-5D6E-409C-BE32-E72D297353CC}">
              <c16:uniqueId val="{00000000-CCA0-4BFA-86EE-417CA60ED1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CA0-4BFA-86EE-417CA60ED1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EE-428F-9243-ECDB2B3B44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E5EE-428F-9243-ECDB2B3B44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455.32</c:v>
                </c:pt>
                <c:pt idx="1">
                  <c:v>425.35</c:v>
                </c:pt>
                <c:pt idx="2">
                  <c:v>431.1</c:v>
                </c:pt>
                <c:pt idx="3">
                  <c:v>344.76</c:v>
                </c:pt>
                <c:pt idx="4">
                  <c:v>358.57</c:v>
                </c:pt>
              </c:numCache>
            </c:numRef>
          </c:val>
          <c:extLst>
            <c:ext xmlns:c16="http://schemas.microsoft.com/office/drawing/2014/chart" uri="{C3380CC4-5D6E-409C-BE32-E72D297353CC}">
              <c16:uniqueId val="{00000000-039B-4E71-9D1A-F9DA393AA4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039B-4E71-9D1A-F9DA393AA4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179.75</c:v>
                </c:pt>
                <c:pt idx="1">
                  <c:v>157.69999999999999</c:v>
                </c:pt>
                <c:pt idx="2">
                  <c:v>136.59</c:v>
                </c:pt>
                <c:pt idx="3">
                  <c:v>122.98</c:v>
                </c:pt>
                <c:pt idx="4">
                  <c:v>91.68</c:v>
                </c:pt>
              </c:numCache>
            </c:numRef>
          </c:val>
          <c:extLst>
            <c:ext xmlns:c16="http://schemas.microsoft.com/office/drawing/2014/chart" uri="{C3380CC4-5D6E-409C-BE32-E72D297353CC}">
              <c16:uniqueId val="{00000000-909D-4ECB-9D3F-9EF2843C98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909D-4ECB-9D3F-9EF2843C98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130.53</c:v>
                </c:pt>
                <c:pt idx="1">
                  <c:v>135.9</c:v>
                </c:pt>
                <c:pt idx="2">
                  <c:v>133.77000000000001</c:v>
                </c:pt>
                <c:pt idx="3">
                  <c:v>125.47</c:v>
                </c:pt>
                <c:pt idx="4">
                  <c:v>131.41</c:v>
                </c:pt>
              </c:numCache>
            </c:numRef>
          </c:val>
          <c:extLst>
            <c:ext xmlns:c16="http://schemas.microsoft.com/office/drawing/2014/chart" uri="{C3380CC4-5D6E-409C-BE32-E72D297353CC}">
              <c16:uniqueId val="{00000000-4962-41A5-909C-15D3DE00B9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962-41A5-909C-15D3DE00B9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166.08</c:v>
                </c:pt>
                <c:pt idx="1">
                  <c:v>160.01</c:v>
                </c:pt>
                <c:pt idx="2">
                  <c:v>162.97999999999999</c:v>
                </c:pt>
                <c:pt idx="3">
                  <c:v>160.19999999999999</c:v>
                </c:pt>
                <c:pt idx="4">
                  <c:v>165.46</c:v>
                </c:pt>
              </c:numCache>
            </c:numRef>
          </c:val>
          <c:extLst>
            <c:ext xmlns:c16="http://schemas.microsoft.com/office/drawing/2014/chart" uri="{C3380CC4-5D6E-409C-BE32-E72D297353CC}">
              <c16:uniqueId val="{00000000-2E75-4851-8B09-C24E749CB6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2E75-4851-8B09-C24E749CB6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3" zoomScale="203" zoomScaleNormal="203"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岩手県　盛岡市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285270</v>
      </c>
      <c r="AM8" s="66"/>
      <c r="AN8" s="66"/>
      <c r="AO8" s="66"/>
      <c r="AP8" s="66"/>
      <c r="AQ8" s="66"/>
      <c r="AR8" s="66"/>
      <c r="AS8" s="66"/>
      <c r="AT8" s="37">
        <f>データ!$S$6</f>
        <v>886.47</v>
      </c>
      <c r="AU8" s="38"/>
      <c r="AV8" s="38"/>
      <c r="AW8" s="38"/>
      <c r="AX8" s="38"/>
      <c r="AY8" s="38"/>
      <c r="AZ8" s="38"/>
      <c r="BA8" s="38"/>
      <c r="BB8" s="55">
        <f>データ!$T$6</f>
        <v>321.8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84.2</v>
      </c>
      <c r="J10" s="38"/>
      <c r="K10" s="38"/>
      <c r="L10" s="38"/>
      <c r="M10" s="38"/>
      <c r="N10" s="38"/>
      <c r="O10" s="65"/>
      <c r="P10" s="55">
        <f>データ!$P$6</f>
        <v>98.23</v>
      </c>
      <c r="Q10" s="55"/>
      <c r="R10" s="55"/>
      <c r="S10" s="55"/>
      <c r="T10" s="55"/>
      <c r="U10" s="55"/>
      <c r="V10" s="55"/>
      <c r="W10" s="66">
        <f>データ!$Q$6</f>
        <v>2890</v>
      </c>
      <c r="X10" s="66"/>
      <c r="Y10" s="66"/>
      <c r="Z10" s="66"/>
      <c r="AA10" s="66"/>
      <c r="AB10" s="66"/>
      <c r="AC10" s="66"/>
      <c r="AD10" s="2"/>
      <c r="AE10" s="2"/>
      <c r="AF10" s="2"/>
      <c r="AG10" s="2"/>
      <c r="AH10" s="2"/>
      <c r="AI10" s="2"/>
      <c r="AJ10" s="2"/>
      <c r="AK10" s="2"/>
      <c r="AL10" s="66">
        <f>データ!$U$6</f>
        <v>279016</v>
      </c>
      <c r="AM10" s="66"/>
      <c r="AN10" s="66"/>
      <c r="AO10" s="66"/>
      <c r="AP10" s="66"/>
      <c r="AQ10" s="66"/>
      <c r="AR10" s="66"/>
      <c r="AS10" s="66"/>
      <c r="AT10" s="37">
        <f>データ!$V$6</f>
        <v>139.35</v>
      </c>
      <c r="AU10" s="38"/>
      <c r="AV10" s="38"/>
      <c r="AW10" s="38"/>
      <c r="AX10" s="38"/>
      <c r="AY10" s="38"/>
      <c r="AZ10" s="38"/>
      <c r="BA10" s="38"/>
      <c r="BB10" s="55">
        <f>データ!$W$6</f>
        <v>2002.27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GCHD8wSglkJVQE74V81bML3E6bhn9jLe94NGKI2CaFi09K4sSd60eq/6Xlj7GB0ugZ9YEpN2qS0zq6bW/syMA==" saltValue="gXeAvxCYvJKygmOrdqfm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32018</v>
      </c>
      <c r="D6" s="20">
        <f t="shared" si="3"/>
        <v>46</v>
      </c>
      <c r="E6" s="20">
        <f t="shared" si="3"/>
        <v>1</v>
      </c>
      <c r="F6" s="20">
        <f t="shared" si="3"/>
        <v>0</v>
      </c>
      <c r="G6" s="20">
        <f t="shared" si="3"/>
        <v>1</v>
      </c>
      <c r="H6" s="20" t="str">
        <f t="shared" si="3"/>
        <v>岩手県　盛岡市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84.2</v>
      </c>
      <c r="P6" s="21">
        <f t="shared" si="3"/>
        <v>98.23</v>
      </c>
      <c r="Q6" s="21">
        <f t="shared" si="3"/>
        <v>2890</v>
      </c>
      <c r="R6" s="21">
        <f t="shared" si="3"/>
        <v>285270</v>
      </c>
      <c r="S6" s="21">
        <f t="shared" si="3"/>
        <v>886.47</v>
      </c>
      <c r="T6" s="21">
        <f t="shared" si="3"/>
        <v>321.8</v>
      </c>
      <c r="U6" s="21">
        <f t="shared" si="3"/>
        <v>279016</v>
      </c>
      <c r="V6" s="21">
        <f t="shared" si="3"/>
        <v>139.35</v>
      </c>
      <c r="W6" s="21">
        <f t="shared" si="3"/>
        <v>2002.27</v>
      </c>
      <c r="X6" s="22">
        <f>IF(X7="",NA(),X7)</f>
        <v>135.31</v>
      </c>
      <c r="Y6" s="22">
        <f t="shared" ref="Y6:AG6" si="4">IF(Y7="",NA(),Y7)</f>
        <v>139.94</v>
      </c>
      <c r="Z6" s="22">
        <f t="shared" si="4"/>
        <v>137.29</v>
      </c>
      <c r="AA6" s="22">
        <f t="shared" si="4"/>
        <v>127.28</v>
      </c>
      <c r="AB6" s="22">
        <f t="shared" si="4"/>
        <v>132.94999999999999</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455.32</v>
      </c>
      <c r="AU6" s="22">
        <f t="shared" ref="AU6:BC6" si="6">IF(AU7="",NA(),AU7)</f>
        <v>425.35</v>
      </c>
      <c r="AV6" s="22">
        <f t="shared" si="6"/>
        <v>431.1</v>
      </c>
      <c r="AW6" s="22">
        <f t="shared" si="6"/>
        <v>344.76</v>
      </c>
      <c r="AX6" s="22">
        <f t="shared" si="6"/>
        <v>358.57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179.75</v>
      </c>
      <c r="BF6" s="22">
        <f t="shared" ref="BF6:BN6" si="7">IF(BF7="",NA(),BF7)</f>
        <v>157.69999999999999</v>
      </c>
      <c r="BG6" s="22">
        <f t="shared" si="7"/>
        <v>136.59</v>
      </c>
      <c r="BH6" s="22">
        <f t="shared" si="7"/>
        <v>122.98</v>
      </c>
      <c r="BI6" s="22">
        <f t="shared" si="7"/>
        <v>91.68</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130.53</v>
      </c>
      <c r="BQ6" s="22">
        <f t="shared" ref="BQ6:BY6" si="8">IF(BQ7="",NA(),BQ7)</f>
        <v>135.9</v>
      </c>
      <c r="BR6" s="22">
        <f t="shared" si="8"/>
        <v>133.77000000000001</v>
      </c>
      <c r="BS6" s="22">
        <f t="shared" si="8"/>
        <v>125.47</v>
      </c>
      <c r="BT6" s="22">
        <f t="shared" si="8"/>
        <v>131.41</v>
      </c>
      <c r="BU6" s="22">
        <f t="shared" si="8"/>
        <v>106.02</v>
      </c>
      <c r="BV6" s="22">
        <f t="shared" si="8"/>
        <v>104.84</v>
      </c>
      <c r="BW6" s="22">
        <f t="shared" si="8"/>
        <v>106.11</v>
      </c>
      <c r="BX6" s="22">
        <f t="shared" si="8"/>
        <v>103.75</v>
      </c>
      <c r="BY6" s="22">
        <f t="shared" si="8"/>
        <v>105.3</v>
      </c>
      <c r="BZ6" s="21" t="str">
        <f>IF(BZ7="","",IF(BZ7="-","【-】","【"&amp;SUBSTITUTE(TEXT(BZ7,"#,##0.00"),"-","△")&amp;"】"))</f>
        <v>【102.35】</v>
      </c>
      <c r="CA6" s="22">
        <f>IF(CA7="",NA(),CA7)</f>
        <v>166.08</v>
      </c>
      <c r="CB6" s="22">
        <f t="shared" ref="CB6:CJ6" si="9">IF(CB7="",NA(),CB7)</f>
        <v>160.01</v>
      </c>
      <c r="CC6" s="22">
        <f t="shared" si="9"/>
        <v>162.97999999999999</v>
      </c>
      <c r="CD6" s="22">
        <f t="shared" si="9"/>
        <v>160.19999999999999</v>
      </c>
      <c r="CE6" s="22">
        <f t="shared" si="9"/>
        <v>165.46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73.42</v>
      </c>
      <c r="CM6" s="22">
        <f t="shared" ref="CM6:CU6" si="10">IF(CM7="",NA(),CM7)</f>
        <v>72.98</v>
      </c>
      <c r="CN6" s="22">
        <f t="shared" si="10"/>
        <v>72.08</v>
      </c>
      <c r="CO6" s="22">
        <f t="shared" si="10"/>
        <v>73.3</v>
      </c>
      <c r="CP6" s="22">
        <f t="shared" si="10"/>
        <v>70.150000000000006</v>
      </c>
      <c r="CQ6" s="22">
        <f t="shared" si="10"/>
        <v>62.88</v>
      </c>
      <c r="CR6" s="22">
        <f t="shared" si="10"/>
        <v>62.32</v>
      </c>
      <c r="CS6" s="22">
        <f t="shared" si="10"/>
        <v>61.71</v>
      </c>
      <c r="CT6" s="22">
        <f t="shared" si="10"/>
        <v>63.12</v>
      </c>
      <c r="CU6" s="22">
        <f t="shared" si="10"/>
        <v>62.57</v>
      </c>
      <c r="CV6" s="21" t="str">
        <f>IF(CV7="","",IF(CV7="-","【-】","【"&amp;SUBSTITUTE(TEXT(CV7,"#,##0.00"),"-","△")&amp;"】"))</f>
        <v>【60.29】</v>
      </c>
      <c r="CW6" s="22">
        <f>IF(CW7="",NA(),CW7)</f>
        <v>94.09</v>
      </c>
      <c r="CX6" s="22">
        <f t="shared" ref="CX6:DF6" si="11">IF(CX7="",NA(),CX7)</f>
        <v>94.68</v>
      </c>
      <c r="CY6" s="22">
        <f t="shared" si="11"/>
        <v>94.76</v>
      </c>
      <c r="CZ6" s="22">
        <f t="shared" si="11"/>
        <v>93.67</v>
      </c>
      <c r="DA6" s="22">
        <f t="shared" si="11"/>
        <v>93.63</v>
      </c>
      <c r="DB6" s="22">
        <f t="shared" si="11"/>
        <v>90.13</v>
      </c>
      <c r="DC6" s="22">
        <f t="shared" si="11"/>
        <v>90.19</v>
      </c>
      <c r="DD6" s="22">
        <f t="shared" si="11"/>
        <v>90.03</v>
      </c>
      <c r="DE6" s="22">
        <f t="shared" si="11"/>
        <v>90.09</v>
      </c>
      <c r="DF6" s="22">
        <f t="shared" si="11"/>
        <v>90.21</v>
      </c>
      <c r="DG6" s="21" t="str">
        <f>IF(DG7="","",IF(DG7="-","【-】","【"&amp;SUBSTITUTE(TEXT(DG7,"#,##0.00"),"-","△")&amp;"】"))</f>
        <v>【90.12】</v>
      </c>
      <c r="DH6" s="22">
        <f>IF(DH7="",NA(),DH7)</f>
        <v>49.68</v>
      </c>
      <c r="DI6" s="22">
        <f t="shared" ref="DI6:DQ6" si="12">IF(DI7="",NA(),DI7)</f>
        <v>50.52</v>
      </c>
      <c r="DJ6" s="22">
        <f t="shared" si="12"/>
        <v>51.45</v>
      </c>
      <c r="DK6" s="22">
        <f t="shared" si="12"/>
        <v>51.62</v>
      </c>
      <c r="DL6" s="22">
        <f t="shared" si="12"/>
        <v>52.16</v>
      </c>
      <c r="DM6" s="22">
        <f t="shared" si="12"/>
        <v>48.01</v>
      </c>
      <c r="DN6" s="22">
        <f t="shared" si="12"/>
        <v>48.86</v>
      </c>
      <c r="DO6" s="22">
        <f t="shared" si="12"/>
        <v>49.6</v>
      </c>
      <c r="DP6" s="22">
        <f t="shared" si="12"/>
        <v>50.31</v>
      </c>
      <c r="DQ6" s="22">
        <f t="shared" si="12"/>
        <v>50.74</v>
      </c>
      <c r="DR6" s="21" t="str">
        <f>IF(DR7="","",IF(DR7="-","【-】","【"&amp;SUBSTITUTE(TEXT(DR7,"#,##0.00"),"-","△")&amp;"】"))</f>
        <v>【50.88】</v>
      </c>
      <c r="DS6" s="22">
        <f>IF(DS7="",NA(),DS7)</f>
        <v>13.42</v>
      </c>
      <c r="DT6" s="22">
        <f t="shared" ref="DT6:EB6" si="13">IF(DT7="",NA(),DT7)</f>
        <v>14.51</v>
      </c>
      <c r="DU6" s="22">
        <f t="shared" si="13"/>
        <v>16.46</v>
      </c>
      <c r="DV6" s="22">
        <f t="shared" si="13"/>
        <v>16.09</v>
      </c>
      <c r="DW6" s="22">
        <f t="shared" si="13"/>
        <v>18.46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0.8</v>
      </c>
      <c r="EE6" s="22">
        <f t="shared" ref="EE6:EM6" si="14">IF(EE7="",NA(),EE7)</f>
        <v>0.69</v>
      </c>
      <c r="EF6" s="22">
        <f t="shared" si="14"/>
        <v>0.69</v>
      </c>
      <c r="EG6" s="22">
        <f t="shared" si="14"/>
        <v>0.85</v>
      </c>
      <c r="EH6" s="22">
        <f t="shared" si="14"/>
        <v>0.98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32018</v>
      </c>
      <c r="D7" s="24">
        <v>46</v>
      </c>
      <c r="E7" s="24">
        <v>1</v>
      </c>
      <c r="F7" s="24">
        <v>0</v>
      </c>
      <c r="G7" s="24">
        <v>1</v>
      </c>
      <c r="H7" s="24" t="s">
        <v>93</v>
      </c>
      <c r="I7" s="24" t="s">
        <v>94</v>
      </c>
      <c r="J7" s="24" t="s">
        <v>95</v>
      </c>
      <c r="K7" s="24" t="s">
        <v>96</v>
      </c>
      <c r="L7" s="24" t="s">
        <v>97</v>
      </c>
      <c r="M7" s="24" t="s">
        <v>98</v>
      </c>
      <c r="N7" s="25" t="s">
        <v>99</v>
      </c>
      <c r="O7" s="25">
        <v>84.2</v>
      </c>
      <c r="P7" s="25">
        <v>98.23</v>
      </c>
      <c r="Q7" s="25">
        <v>2890</v>
      </c>
      <c r="R7" s="25">
        <v>285270</v>
      </c>
      <c r="S7" s="25">
        <v>886.47</v>
      </c>
      <c r="T7" s="25">
        <v>321.8</v>
      </c>
      <c r="U7" s="25">
        <v>279016</v>
      </c>
      <c r="V7" s="25">
        <v>139.35</v>
      </c>
      <c r="W7" s="25">
        <v>2002.27</v>
      </c>
      <c r="X7" s="25">
        <v>135.31</v>
      </c>
      <c r="Y7" s="25">
        <v>139.94</v>
      </c>
      <c r="Z7" s="25">
        <v>137.29</v>
      </c>
      <c r="AA7" s="25">
        <v>127.28</v>
      </c>
      <c r="AB7" s="25">
        <v>132.94999999999999</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455.32</v>
      </c>
      <c r="AU7" s="25">
        <v>425.35</v>
      </c>
      <c r="AV7" s="25">
        <v>431.1</v>
      </c>
      <c r="AW7" s="25">
        <v>344.76</v>
      </c>
      <c r="AX7" s="25">
        <v>358.57</v>
      </c>
      <c r="AY7" s="25">
        <v>307.83</v>
      </c>
      <c r="AZ7" s="25">
        <v>318.89</v>
      </c>
      <c r="BA7" s="25">
        <v>309.10000000000002</v>
      </c>
      <c r="BB7" s="25">
        <v>306.08</v>
      </c>
      <c r="BC7" s="25">
        <v>306.14999999999998</v>
      </c>
      <c r="BD7" s="25">
        <v>261.51</v>
      </c>
      <c r="BE7" s="25">
        <v>179.75</v>
      </c>
      <c r="BF7" s="25">
        <v>157.69999999999999</v>
      </c>
      <c r="BG7" s="25">
        <v>136.59</v>
      </c>
      <c r="BH7" s="25">
        <v>122.98</v>
      </c>
      <c r="BI7" s="25">
        <v>91.68</v>
      </c>
      <c r="BJ7" s="25">
        <v>295.44</v>
      </c>
      <c r="BK7" s="25">
        <v>290.07</v>
      </c>
      <c r="BL7" s="25">
        <v>290.42</v>
      </c>
      <c r="BM7" s="25">
        <v>294.66000000000003</v>
      </c>
      <c r="BN7" s="25">
        <v>285.27</v>
      </c>
      <c r="BO7" s="25">
        <v>265.16000000000003</v>
      </c>
      <c r="BP7" s="25">
        <v>130.53</v>
      </c>
      <c r="BQ7" s="25">
        <v>135.9</v>
      </c>
      <c r="BR7" s="25">
        <v>133.77000000000001</v>
      </c>
      <c r="BS7" s="25">
        <v>125.47</v>
      </c>
      <c r="BT7" s="25">
        <v>131.41</v>
      </c>
      <c r="BU7" s="25">
        <v>106.02</v>
      </c>
      <c r="BV7" s="25">
        <v>104.84</v>
      </c>
      <c r="BW7" s="25">
        <v>106.11</v>
      </c>
      <c r="BX7" s="25">
        <v>103.75</v>
      </c>
      <c r="BY7" s="25">
        <v>105.3</v>
      </c>
      <c r="BZ7" s="25">
        <v>102.35</v>
      </c>
      <c r="CA7" s="25">
        <v>166.08</v>
      </c>
      <c r="CB7" s="25">
        <v>160.01</v>
      </c>
      <c r="CC7" s="25">
        <v>162.97999999999999</v>
      </c>
      <c r="CD7" s="25">
        <v>160.19999999999999</v>
      </c>
      <c r="CE7" s="25">
        <v>165.46</v>
      </c>
      <c r="CF7" s="25">
        <v>158.6</v>
      </c>
      <c r="CG7" s="25">
        <v>161.82</v>
      </c>
      <c r="CH7" s="25">
        <v>161.03</v>
      </c>
      <c r="CI7" s="25">
        <v>159.93</v>
      </c>
      <c r="CJ7" s="25">
        <v>162.77000000000001</v>
      </c>
      <c r="CK7" s="25">
        <v>167.74</v>
      </c>
      <c r="CL7" s="25">
        <v>73.42</v>
      </c>
      <c r="CM7" s="25">
        <v>72.98</v>
      </c>
      <c r="CN7" s="25">
        <v>72.08</v>
      </c>
      <c r="CO7" s="25">
        <v>73.3</v>
      </c>
      <c r="CP7" s="25">
        <v>70.150000000000006</v>
      </c>
      <c r="CQ7" s="25">
        <v>62.88</v>
      </c>
      <c r="CR7" s="25">
        <v>62.32</v>
      </c>
      <c r="CS7" s="25">
        <v>61.71</v>
      </c>
      <c r="CT7" s="25">
        <v>63.12</v>
      </c>
      <c r="CU7" s="25">
        <v>62.57</v>
      </c>
      <c r="CV7" s="25">
        <v>60.29</v>
      </c>
      <c r="CW7" s="25">
        <v>94.09</v>
      </c>
      <c r="CX7" s="25">
        <v>94.68</v>
      </c>
      <c r="CY7" s="25">
        <v>94.76</v>
      </c>
      <c r="CZ7" s="25">
        <v>93.67</v>
      </c>
      <c r="DA7" s="25">
        <v>93.63</v>
      </c>
      <c r="DB7" s="25">
        <v>90.13</v>
      </c>
      <c r="DC7" s="25">
        <v>90.19</v>
      </c>
      <c r="DD7" s="25">
        <v>90.03</v>
      </c>
      <c r="DE7" s="25">
        <v>90.09</v>
      </c>
      <c r="DF7" s="25">
        <v>90.21</v>
      </c>
      <c r="DG7" s="25">
        <v>90.12</v>
      </c>
      <c r="DH7" s="25">
        <v>49.68</v>
      </c>
      <c r="DI7" s="25">
        <v>50.52</v>
      </c>
      <c r="DJ7" s="25">
        <v>51.45</v>
      </c>
      <c r="DK7" s="25">
        <v>51.62</v>
      </c>
      <c r="DL7" s="25">
        <v>52.16</v>
      </c>
      <c r="DM7" s="25">
        <v>48.01</v>
      </c>
      <c r="DN7" s="25">
        <v>48.86</v>
      </c>
      <c r="DO7" s="25">
        <v>49.6</v>
      </c>
      <c r="DP7" s="25">
        <v>50.31</v>
      </c>
      <c r="DQ7" s="25">
        <v>50.74</v>
      </c>
      <c r="DR7" s="25">
        <v>50.88</v>
      </c>
      <c r="DS7" s="25">
        <v>13.42</v>
      </c>
      <c r="DT7" s="25">
        <v>14.51</v>
      </c>
      <c r="DU7" s="25">
        <v>16.46</v>
      </c>
      <c r="DV7" s="25">
        <v>16.09</v>
      </c>
      <c r="DW7" s="25">
        <v>18.46</v>
      </c>
      <c r="DX7" s="25">
        <v>16.600000000000001</v>
      </c>
      <c r="DY7" s="25">
        <v>18.510000000000002</v>
      </c>
      <c r="DZ7" s="25">
        <v>20.49</v>
      </c>
      <c r="EA7" s="25">
        <v>21.34</v>
      </c>
      <c r="EB7" s="25">
        <v>23.27</v>
      </c>
      <c r="EC7" s="25">
        <v>22.3</v>
      </c>
      <c r="ED7" s="25">
        <v>0.8</v>
      </c>
      <c r="EE7" s="25">
        <v>0.69</v>
      </c>
      <c r="EF7" s="25">
        <v>0.69</v>
      </c>
      <c r="EG7" s="25">
        <v>0.85</v>
      </c>
      <c r="EH7" s="25">
        <v>0.98</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100014</cp:lastModifiedBy>
  <dcterms:created xsi:type="dcterms:W3CDTF">2022-12-01T00:52:35Z</dcterms:created>
  <dcterms:modified xsi:type="dcterms:W3CDTF">2023-02-08T02:39:26Z</dcterms:modified>
  <cp:category/>
</cp:coreProperties>
</file>