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PC054\scan\財政\01財政\1財政全般\02県照会・回答\水道\公営企業経営比較分析表の策定及び公表\H31\"/>
    </mc:Choice>
  </mc:AlternateContent>
  <xr:revisionPtr revIDLastSave="0" documentId="13_ncr:1_{ACFE9C22-9B1D-4A80-8C9A-3BA7EF239E16}" xr6:coauthVersionLast="45" xr6:coauthVersionMax="45" xr10:uidLastSave="{00000000-0000-0000-0000-000000000000}"/>
  <workbookProtection workbookAlgorithmName="SHA-512" workbookHashValue="u/zGzvyom/+R8+BDJc6NPC55Taby2Jeq5YK7/vMKJJXIDOIf7jP/XqGGGB0xv2IuNogxzSAIMlkKT7UVK/q56w==" workbookSaltValue="LnSaGxf8f7xorPoe6UQ+4g=="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<sst xmlns="http://schemas.openxmlformats.org/spreadsheetml/2006/main" count="223" uniqueCount="108">
  <si>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</si>
  <si>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</si>
  <si>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</si>
  <si>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</si>
  <si>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</si>
  <si>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</si>
  <si>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</si>
  <si>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</si>
  <si>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</si>
  <si>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</si>
  <si>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</si>
  <si>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</si>
  <si>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</si>
  <si>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</si>
  <si>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</si>
  <si>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</si>
  <si>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</si>
  <si>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</si>
  <si>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</si>
  <si>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</si>
  <si>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</si>
  <si>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</si>
  <si>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</si>
  <si>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</si>
  <si>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</si>
  <si>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</si>
  <si>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</si>
  <si>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</si>
  <si>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</si>
  <si>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</si>
  <si>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</si>
  <si>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</si>
  <si>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</si>
  <si>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</si>
  <si>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</si>
  <si>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</si>
  <si>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</si>
  <si>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</si>
  <si>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</si>
  <si>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</si>
  <si>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</si>
  <si>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</si>
  <si>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</si>
  <si>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</si>
  <si>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</si>
  <si>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</si>
  <si>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</si>
  <si>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</si>
  <si>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</si>
  <si>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</si>
  <si>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</si>
  <si>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</si>
  <si>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</si>
  <si>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</si>
  <si>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</si>
  <si>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</si>
  <si>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</si>
  <si>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</si>
  <si>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</si>
  <si>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</si>
  <si>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</si>
  <si>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</si>
  <si>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</si>
  <si>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</si>
  <si>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</si>
  <si>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</si>
  <si>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</si>
  <si>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</si>
  <si>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</si>
  <si>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</si>
  <si>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</si>
  <si>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</si>
  <si>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</si>
  <si>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</si>
  <si>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</si>
  <si>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</si>
  <si>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</si>
  <si>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</si>
  <si>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</si>
  <si>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</si>
  <si>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</si>
  <si>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</si>
  <si>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</si>
  <si>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</si>
  <si>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</si>
  <si>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</si>
  <si>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</si>
  <si>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</si>
  <si>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</si>
  <si>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</si>
  <si>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</si>
  <si>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</si>
  <si>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</si>
  <si>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奥州金ケ崎行政事務組合</t>
  </si>
  <si>
    <t>法適用</t>
  </si>
  <si>
    <t>水道事業</t>
  </si>
  <si>
    <t>用水供給事業</t>
  </si>
  <si>
    <t>B</t>
  </si>
  <si>
    <t>民間企業出身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</si>
  <si>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</si>
  <si>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</si>
  <si>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</si>
  <si>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</si>
  <si>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</si>
  <si>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</si>
  <si>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持続可能な水道用水供給事業経営と適切な施設管理の維持更新計画の検討を行い、健全経営に努めます。</t>
    <rPh sb="1" eb="3">
      <t>ジゾク</t>
    </rPh>
    <rPh sb="3" eb="5">
      <t>カノウ</t>
    </rPh>
    <rPh sb="6" eb="8">
      <t>スイドウ</t>
    </rPh>
    <rPh sb="8" eb="10">
      <t>ヨウスイ</t>
    </rPh>
    <rPh sb="10" eb="12">
      <t>キョウキュウ</t>
    </rPh>
    <rPh sb="12" eb="14">
      <t>ジギョウ</t>
    </rPh>
    <rPh sb="14" eb="16">
      <t>ケイエイ</t>
    </rPh>
    <rPh sb="17" eb="19">
      <t>テキセツ</t>
    </rPh>
    <rPh sb="20" eb="22">
      <t>シセツ</t>
    </rPh>
    <rPh sb="22" eb="24">
      <t>カンリ</t>
    </rPh>
    <rPh sb="25" eb="27">
      <t>イジ</t>
    </rPh>
    <rPh sb="27" eb="29">
      <t>コウシン</t>
    </rPh>
    <rPh sb="29" eb="31">
      <t>ケイカク</t>
    </rPh>
    <rPh sb="32" eb="34">
      <t>ケントウ</t>
    </rPh>
    <rPh sb="35" eb="36">
      <t>オコナ</t>
    </rPh>
    <phoneticPr fontId="4"/>
  </si>
  <si>
    <t>　水道施設の老朽度具合を示す有形固定資産減価償却率は29.82％で、類似団体平均値を大きく下回っています。
　また、水道用水の供給開始が平成20年度であり、法定耐用年数（40年）を超える水道管がないことにより、管路経年化率及び更新率の数値には表われていません。
　今後、法定耐用年数に近づくことから計画的な更新が求められます。</t>
    <rPh sb="42" eb="43">
      <t>オオ</t>
    </rPh>
    <rPh sb="58" eb="60">
      <t>スイドウ</t>
    </rPh>
    <rPh sb="60" eb="62">
      <t>ヨウスイ</t>
    </rPh>
    <rPh sb="63" eb="65">
      <t>キョウキュウ</t>
    </rPh>
    <rPh sb="65" eb="67">
      <t>カイシ</t>
    </rPh>
    <rPh sb="68" eb="70">
      <t>ヘイセイ</t>
    </rPh>
    <rPh sb="72" eb="73">
      <t>ネン</t>
    </rPh>
    <rPh sb="73" eb="74">
      <t>ド</t>
    </rPh>
    <rPh sb="78" eb="80">
      <t>ホウテイ</t>
    </rPh>
    <rPh sb="80" eb="82">
      <t>タイヨウ</t>
    </rPh>
    <rPh sb="82" eb="84">
      <t>ネンスウ</t>
    </rPh>
    <rPh sb="87" eb="88">
      <t>ネン</t>
    </rPh>
    <rPh sb="90" eb="91">
      <t>コ</t>
    </rPh>
    <rPh sb="93" eb="96">
      <t>スイドウカン</t>
    </rPh>
    <rPh sb="105" eb="107">
      <t>カンロ</t>
    </rPh>
    <rPh sb="107" eb="110">
      <t>ケイネンカ</t>
    </rPh>
    <rPh sb="110" eb="111">
      <t>リツ</t>
    </rPh>
    <rPh sb="111" eb="112">
      <t>オヨ</t>
    </rPh>
    <rPh sb="113" eb="115">
      <t>コウシン</t>
    </rPh>
    <rPh sb="115" eb="116">
      <t>リツ</t>
    </rPh>
    <rPh sb="117" eb="119">
      <t>スウチ</t>
    </rPh>
    <rPh sb="121" eb="122">
      <t>アラワ</t>
    </rPh>
    <phoneticPr fontId="4"/>
  </si>
  <si>
    <t>①経常収支比率は、単年度の収支が黒字であることを示す100％以上となっています。平成30年度は企業債の借換廃止に伴い、未稼働資産に係る支払利息を費用算入したことから、前年度に比べおよそ2.5ポイント減少しました。
②累積欠損金比率は累積欠損金が発生していないため0％となっています。
③流動比率は短期的な債務に対する支払能力を表し100％以上となっていることから、概ね健全な経営状況にあるといえます。
④企業債残高対給水収益比率は、類似団体平均値より大幅に上回っており、給水収益の約11.5倍の企業債残高があることを示していますが、平成30年度より企業債の借換を廃止したことから、今後は減少する見込みです。
⑤料金回収率は給水に係る費用がどの程度給水収益で賄えているかを表し、100％を超えていることから料金収入で経費が賄われている状態にあり、適切な料金水準にあるといえます。平成30年度は前年度に比べ、およそ3.5ポイント減少していることから、更なる維持管理の削減等に努めます。
⑥給水原価は、有収水量１㎥あたりについて、どれだけの費用がかかっているかを表し、平成26年度からの本格供給に伴い、数値が減少しましたが、減価償却費等の経費が嵩み、類似団体平均値より上回っています。
⑦施設利用率は、施設の利用状況や適正規模を表し、平成26年度からの本格供給に伴い、分水施設の稼働率が上昇しています。
⑧有収率は施設の稼働が収益につながっているかを判断するもので、平成30年度は類似団体の平均値に近い値となっています。今後100％を目標に維持管理に努めます。</t>
    <rPh sb="47" eb="49">
      <t>キギョウ</t>
    </rPh>
    <rPh sb="49" eb="50">
      <t>サイ</t>
    </rPh>
    <rPh sb="51" eb="53">
      <t>カリカエ</t>
    </rPh>
    <rPh sb="53" eb="55">
      <t>ハイシ</t>
    </rPh>
    <rPh sb="56" eb="57">
      <t>トモナ</t>
    </rPh>
    <rPh sb="59" eb="62">
      <t>ミカドウ</t>
    </rPh>
    <rPh sb="62" eb="64">
      <t>シサン</t>
    </rPh>
    <rPh sb="65" eb="66">
      <t>カカ</t>
    </rPh>
    <rPh sb="67" eb="69">
      <t>シハライ</t>
    </rPh>
    <rPh sb="69" eb="71">
      <t>リソク</t>
    </rPh>
    <rPh sb="72" eb="74">
      <t>ヒヨウ</t>
    </rPh>
    <rPh sb="99" eb="101">
      <t>ゲンショウ</t>
    </rPh>
    <rPh sb="266" eb="268">
      <t>ヘイセイ</t>
    </rPh>
    <rPh sb="270" eb="272">
      <t>ネンド</t>
    </rPh>
    <rPh sb="274" eb="276">
      <t>キギョウ</t>
    </rPh>
    <rPh sb="276" eb="277">
      <t>サイ</t>
    </rPh>
    <rPh sb="278" eb="280">
      <t>カリカエ</t>
    </rPh>
    <rPh sb="281" eb="283">
      <t>ハイシ</t>
    </rPh>
    <rPh sb="290" eb="292">
      <t>コンゴ</t>
    </rPh>
    <rPh sb="293" eb="295">
      <t>ゲンショウ</t>
    </rPh>
    <rPh sb="297" eb="299">
      <t>ミコ</t>
    </rPh>
    <rPh sb="412" eb="414">
      <t>ゲンショウ</t>
    </rPh>
    <rPh sb="423" eb="424">
      <t>サラ</t>
    </rPh>
    <rPh sb="435" eb="436">
      <t>ツト</t>
    </rPh>
    <rPh sb="498" eb="500">
      <t>スウチ</t>
    </rPh>
    <rPh sb="501" eb="50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</si>
</sst>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6D-4997-9AAB-C1149682B5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DB6D-4997-9AAB-C1149682B5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73.52</c:v>
                </c:pt>
                <c:pt idx="1">
                  <c:v>76.790000000000006</c:v>
                </c:pt>
                <c:pt idx="2">
                  <c:v>66.31</c:v>
                </c:pt>
                <c:pt idx="3">
                  <c:v>66.569999999999993</c:v>
                </c:pt>
                <c:pt idx="4">
                  <c:v>72.28</c:v>
                </c:pt>
              </c:numCache>
            </c:numRef>
          </c:val>
          <c:extLst>
            <c:ext xmlns:c16="http://schemas.microsoft.com/office/drawing/2014/chart" uri="{C3380CC4-5D6E-409C-BE32-E72D297353CC}">
              <c16:uniqueId val="{00000000-564D-4D39-A172-A692781028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564D-4D39-A172-A692781028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91.48</c:v>
                </c:pt>
                <c:pt idx="1">
                  <c:v>98.39</c:v>
                </c:pt>
                <c:pt idx="2">
                  <c:v>98.47</c:v>
                </c:pt>
                <c:pt idx="3">
                  <c:v>98.28</c:v>
                </c:pt>
                <c:pt idx="4">
                  <c:v>98.41</c:v>
                </c:pt>
              </c:numCache>
            </c:numRef>
          </c:val>
          <c:extLst>
            <c:ext xmlns:c16="http://schemas.microsoft.com/office/drawing/2014/chart" uri="{C3380CC4-5D6E-409C-BE32-E72D297353CC}">
              <c16:uniqueId val="{00000000-6E07-4587-AD5B-E900D8F987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6E07-4587-AD5B-E900D8F987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106.63</c:v>
                </c:pt>
                <c:pt idx="1">
                  <c:v>107.34</c:v>
                </c:pt>
                <c:pt idx="2">
                  <c:v>102.43</c:v>
                </c:pt>
                <c:pt idx="3">
                  <c:v>103.59</c:v>
                </c:pt>
                <c:pt idx="4">
                  <c:v>101.05</c:v>
                </c:pt>
              </c:numCache>
            </c:numRef>
          </c:val>
          <c:extLst>
            <c:ext xmlns:c16="http://schemas.microsoft.com/office/drawing/2014/chart" uri="{C3380CC4-5D6E-409C-BE32-E72D297353CC}">
              <c16:uniqueId val="{00000000-D2B9-4CEB-A90E-7A6FDE0B668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D2B9-4CEB-A90E-7A6FDE0B668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16.18</c:v>
                </c:pt>
                <c:pt idx="1">
                  <c:v>19.63</c:v>
                </c:pt>
                <c:pt idx="2">
                  <c:v>23.08</c:v>
                </c:pt>
                <c:pt idx="3">
                  <c:v>26.49</c:v>
                </c:pt>
                <c:pt idx="4">
                  <c:v>29.82</c:v>
                </c:pt>
              </c:numCache>
            </c:numRef>
          </c:val>
          <c:extLst>
            <c:ext xmlns:c16="http://schemas.microsoft.com/office/drawing/2014/chart" uri="{C3380CC4-5D6E-409C-BE32-E72D297353CC}">
              <c16:uniqueId val="{00000000-D9C5-4C82-B0DF-38678D476D4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D9C5-4C82-B0DF-38678D476D4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EE-4710-A8DB-48AB0FAFA29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28EE-4710-A8DB-48AB0FAFA29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C5-4BBF-82E9-C824E60E122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F3C5-4BBF-82E9-C824E60E122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399.93</c:v>
                </c:pt>
                <c:pt idx="1">
                  <c:v>393.57</c:v>
                </c:pt>
                <c:pt idx="2">
                  <c:v>401.72</c:v>
                </c:pt>
                <c:pt idx="3">
                  <c:v>389.54</c:v>
                </c:pt>
                <c:pt idx="4">
                  <c:v>353.41</c:v>
                </c:pt>
              </c:numCache>
            </c:numRef>
          </c:val>
          <c:extLst>
            <c:ext xmlns:c16="http://schemas.microsoft.com/office/drawing/2014/chart" uri="{C3380CC4-5D6E-409C-BE32-E72D297353CC}">
              <c16:uniqueId val="{00000000-06C4-4E5C-910D-354BB137096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06C4-4E5C-910D-354BB137096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1351.53</c:v>
                </c:pt>
                <c:pt idx="1">
                  <c:v>1271.8</c:v>
                </c:pt>
                <c:pt idx="2">
                  <c:v>1297.73</c:v>
                </c:pt>
                <c:pt idx="3">
                  <c:v>1258.02</c:v>
                </c:pt>
                <c:pt idx="4">
                  <c:v>1155.02</c:v>
                </c:pt>
              </c:numCache>
            </c:numRef>
          </c:val>
          <c:extLst>
            <c:ext xmlns:c16="http://schemas.microsoft.com/office/drawing/2014/chart" uri="{C3380CC4-5D6E-409C-BE32-E72D297353CC}">
              <c16:uniqueId val="{00000000-C597-4540-A87E-418F76B619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C597-4540-A87E-418F76B619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107.41</c:v>
                </c:pt>
                <c:pt idx="1">
                  <c:v>108.16</c:v>
                </c:pt>
                <c:pt idx="2">
                  <c:v>102.25</c:v>
                </c:pt>
                <c:pt idx="3">
                  <c:v>103.97</c:v>
                </c:pt>
                <c:pt idx="4">
                  <c:v>100.52</c:v>
                </c:pt>
              </c:numCache>
            </c:numRef>
          </c:val>
          <c:extLst>
            <c:ext xmlns:c16="http://schemas.microsoft.com/office/drawing/2014/chart" uri="{C3380CC4-5D6E-409C-BE32-E72D297353CC}">
              <c16:uniqueId val="{00000000-F4CC-4ABA-BE2B-887ABE82410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F4CC-4ABA-BE2B-887ABE82410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104.21</c:v>
                </c:pt>
                <c:pt idx="1">
                  <c:v>95.41</c:v>
                </c:pt>
                <c:pt idx="2">
                  <c:v>111.75</c:v>
                </c:pt>
                <c:pt idx="3">
                  <c:v>109.76</c:v>
                </c:pt>
                <c:pt idx="4">
                  <c:v>107.13</c:v>
                </c:pt>
              </c:numCache>
            </c:numRef>
          </c:val>
          <c:extLst>
            <c:ext xmlns:c16="http://schemas.microsoft.com/office/drawing/2014/chart" uri="{C3380CC4-5D6E-409C-BE32-E72D297353CC}">
              <c16:uniqueId val="{00000000-17AF-4E57-8A94-5EB5A2F2CC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17AF-4E57-8A94-5EB5A2F2CC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岩手県　奥州金ケ崎行政事務組合</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民間企業出身 その他</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73.06</v>
      </c>
      <c r="J10" s="52"/>
      <c r="K10" s="52"/>
      <c r="L10" s="52"/>
      <c r="M10" s="52"/>
      <c r="N10" s="52"/>
      <c r="O10" s="63"/>
      <c r="P10" s="53">
        <f>データ!$P$6</f>
        <v>91.93</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121639</v>
      </c>
      <c r="AM10" s="60"/>
      <c r="AN10" s="60"/>
      <c r="AO10" s="60"/>
      <c r="AP10" s="60"/>
      <c r="AQ10" s="60"/>
      <c r="AR10" s="60"/>
      <c r="AS10" s="60"/>
      <c r="AT10" s="51">
        <f>データ!$V$6</f>
        <v>752.69</v>
      </c>
      <c r="AU10" s="52"/>
      <c r="AV10" s="52"/>
      <c r="AW10" s="52"/>
      <c r="AX10" s="52"/>
      <c r="AY10" s="52"/>
      <c r="AZ10" s="52"/>
      <c r="BA10" s="52"/>
      <c r="BB10" s="53">
        <f>データ!$W$6</f>
        <v>161.61000000000001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107</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cD++rRLA4Dyz6IN+F/+UzZZiE8ZaJDMaZc+37UXmOITAW7zwQ9ITUGFBk/hdfLdi91EbOnsyee0mUzbgwtywHQ==" saltValue="CHZCOgIXmOL8r8aVB0sj2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38733</v>
      </c>
      <c r="D6" s="34">
        <f t="shared" si="3"/>
        <v>46</v>
      </c>
      <c r="E6" s="34">
        <f t="shared" si="3"/>
        <v>1</v>
      </c>
      <c r="F6" s="34">
        <f t="shared" si="3"/>
        <v>0</v>
      </c>
      <c r="G6" s="34">
        <f t="shared" si="3"/>
        <v>2</v>
      </c>
      <c r="H6" s="34" t="str">
        <f t="shared" si="3"/>
        <v>岩手県　奥州金ケ崎行政事務組合</v>
      </c>
      <c r="I6" s="34" t="str">
        <f t="shared" si="3"/>
        <v>法適用</v>
      </c>
      <c r="J6" s="34" t="str">
        <f t="shared" si="3"/>
        <v>水道事業</v>
      </c>
      <c r="K6" s="34" t="str">
        <f t="shared" si="3"/>
        <v>用水供給事業</v>
      </c>
      <c r="L6" s="34" t="str">
        <f t="shared" si="3"/>
        <v>B</v>
      </c>
      <c r="M6" s="34" t="str">
        <f t="shared" si="3"/>
        <v>民間企業出身 その他</v>
      </c>
      <c r="N6" s="35" t="str">
        <f t="shared" si="3"/>
        <v>-</v>
      </c>
      <c r="O6" s="35">
        <f t="shared" si="3"/>
        <v>73.06</v>
      </c>
      <c r="P6" s="35">
        <f t="shared" si="3"/>
        <v>91.93</v>
      </c>
      <c r="Q6" s="35">
        <f t="shared" si="3"/>
        <v>0</v>
      </c>
      <c r="R6" s="35" t="str">
        <f t="shared" si="3"/>
        <v>-</v>
      </c>
      <c r="S6" s="35" t="str">
        <f t="shared" si="3"/>
        <v>-</v>
      </c>
      <c r="T6" s="35" t="str">
        <f t="shared" si="3"/>
        <v>-</v>
      </c>
      <c r="U6" s="35">
        <f t="shared" si="3"/>
        <v>121639</v>
      </c>
      <c r="V6" s="35">
        <f t="shared" si="3"/>
        <v>752.69</v>
      </c>
      <c r="W6" s="35">
        <f t="shared" si="3"/>
        <v>161.61000000000001</v>
      </c>
      <c r="X6" s="36">
        <f>IF(X7="",NA(),X7)</f>
        <v>106.63</v>
      </c>
      <c r="Y6" s="36">
        <f t="shared" ref="Y6:AG6" si="4">IF(Y7="",NA(),Y7)</f>
        <v>107.34</v>
      </c>
      <c r="Z6" s="36">
        <f t="shared" si="4"/>
        <v>102.43</v>
      </c>
      <c r="AA6" s="36">
        <f t="shared" si="4"/>
        <v>103.59</v>
      </c>
      <c r="AB6" s="36">
        <f t="shared" si="4"/>
        <v>101.05</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399.93</v>
      </c>
      <c r="AU6" s="36">
        <f t="shared" ref="AU6:BC6" si="6">IF(AU7="",NA(),AU7)</f>
        <v>393.57</v>
      </c>
      <c r="AV6" s="36">
        <f t="shared" si="6"/>
        <v>401.72</v>
      </c>
      <c r="AW6" s="36">
        <f t="shared" si="6"/>
        <v>389.54</v>
      </c>
      <c r="AX6" s="36">
        <f t="shared" si="6"/>
        <v>353.41</v>
      </c>
      <c r="AY6" s="36">
        <f t="shared" si="6"/>
        <v>200.22</v>
      </c>
      <c r="AZ6" s="36">
        <f t="shared" si="6"/>
        <v>212.95</v>
      </c>
      <c r="BA6" s="36">
        <f t="shared" si="6"/>
        <v>224.41</v>
      </c>
      <c r="BB6" s="36">
        <f t="shared" si="6"/>
        <v>243.44</v>
      </c>
      <c r="BC6" s="36">
        <f t="shared" si="6"/>
        <v>258.49</v>
      </c>
      <c r="BD6" s="35" t="str">
        <f>IF(BD7="","",IF(BD7="-","【-】","【"&amp;SUBSTITUTE(TEXT(BD7,"#,##0.00"),"-","△")&amp;"】"))</f>
        <v>【258.49】</v>
      </c>
      <c r="BE6" s="36">
        <f>IF(BE7="",NA(),BE7)</f>
        <v>1351.53</v>
      </c>
      <c r="BF6" s="36">
        <f t="shared" ref="BF6:BN6" si="7">IF(BF7="",NA(),BF7)</f>
        <v>1271.8</v>
      </c>
      <c r="BG6" s="36">
        <f t="shared" si="7"/>
        <v>1297.73</v>
      </c>
      <c r="BH6" s="36">
        <f t="shared" si="7"/>
        <v>1258.02</v>
      </c>
      <c r="BI6" s="36">
        <f t="shared" si="7"/>
        <v>1155.02</v>
      </c>
      <c r="BJ6" s="36">
        <f t="shared" si="7"/>
        <v>351.06</v>
      </c>
      <c r="BK6" s="36">
        <f t="shared" si="7"/>
        <v>333.48</v>
      </c>
      <c r="BL6" s="36">
        <f t="shared" si="7"/>
        <v>320.31</v>
      </c>
      <c r="BM6" s="36">
        <f t="shared" si="7"/>
        <v>303.26</v>
      </c>
      <c r="BN6" s="36">
        <f t="shared" si="7"/>
        <v>290.31</v>
      </c>
      <c r="BO6" s="35" t="str">
        <f>IF(BO7="","",IF(BO7="-","【-】","【"&amp;SUBSTITUTE(TEXT(BO7,"#,##0.00"),"-","△")&amp;"】"))</f>
        <v>【290.31】</v>
      </c>
      <c r="BP6" s="36">
        <f>IF(BP7="",NA(),BP7)</f>
        <v>107.41</v>
      </c>
      <c r="BQ6" s="36">
        <f t="shared" ref="BQ6:BY6" si="8">IF(BQ7="",NA(),BQ7)</f>
        <v>108.16</v>
      </c>
      <c r="BR6" s="36">
        <f t="shared" si="8"/>
        <v>102.25</v>
      </c>
      <c r="BS6" s="36">
        <f t="shared" si="8"/>
        <v>103.97</v>
      </c>
      <c r="BT6" s="36">
        <f t="shared" si="8"/>
        <v>100.52</v>
      </c>
      <c r="BU6" s="36">
        <f t="shared" si="8"/>
        <v>112.92</v>
      </c>
      <c r="BV6" s="36">
        <f t="shared" si="8"/>
        <v>112.81</v>
      </c>
      <c r="BW6" s="36">
        <f t="shared" si="8"/>
        <v>113.88</v>
      </c>
      <c r="BX6" s="36">
        <f t="shared" si="8"/>
        <v>114.14</v>
      </c>
      <c r="BY6" s="36">
        <f t="shared" si="8"/>
        <v>112.83</v>
      </c>
      <c r="BZ6" s="35" t="str">
        <f>IF(BZ7="","",IF(BZ7="-","【-】","【"&amp;SUBSTITUTE(TEXT(BZ7,"#,##0.00"),"-","△")&amp;"】"))</f>
        <v>【112.83】</v>
      </c>
      <c r="CA6" s="36">
        <f>IF(CA7="",NA(),CA7)</f>
        <v>104.21</v>
      </c>
      <c r="CB6" s="36">
        <f t="shared" ref="CB6:CJ6" si="9">IF(CB7="",NA(),CB7)</f>
        <v>95.41</v>
      </c>
      <c r="CC6" s="36">
        <f t="shared" si="9"/>
        <v>111.75</v>
      </c>
      <c r="CD6" s="36">
        <f t="shared" si="9"/>
        <v>109.76</v>
      </c>
      <c r="CE6" s="36">
        <f t="shared" si="9"/>
        <v>107.13</v>
      </c>
      <c r="CF6" s="36">
        <f t="shared" si="9"/>
        <v>75.3</v>
      </c>
      <c r="CG6" s="36">
        <f t="shared" si="9"/>
        <v>75.3</v>
      </c>
      <c r="CH6" s="36">
        <f t="shared" si="9"/>
        <v>74.02</v>
      </c>
      <c r="CI6" s="36">
        <f t="shared" si="9"/>
        <v>73.03</v>
      </c>
      <c r="CJ6" s="36">
        <f t="shared" si="9"/>
        <v>73.86</v>
      </c>
      <c r="CK6" s="35" t="str">
        <f>IF(CK7="","",IF(CK7="-","【-】","【"&amp;SUBSTITUTE(TEXT(CK7,"#,##0.00"),"-","△")&amp;"】"))</f>
        <v>【73.86】</v>
      </c>
      <c r="CL6" s="36">
        <f>IF(CL7="",NA(),CL7)</f>
        <v>73.52</v>
      </c>
      <c r="CM6" s="36">
        <f t="shared" ref="CM6:CU6" si="10">IF(CM7="",NA(),CM7)</f>
        <v>76.790000000000006</v>
      </c>
      <c r="CN6" s="36">
        <f t="shared" si="10"/>
        <v>66.31</v>
      </c>
      <c r="CO6" s="36">
        <f t="shared" si="10"/>
        <v>66.569999999999993</v>
      </c>
      <c r="CP6" s="36">
        <f t="shared" si="10"/>
        <v>72.28</v>
      </c>
      <c r="CQ6" s="36">
        <f t="shared" si="10"/>
        <v>62.69</v>
      </c>
      <c r="CR6" s="36">
        <f t="shared" si="10"/>
        <v>61.82</v>
      </c>
      <c r="CS6" s="36">
        <f t="shared" si="10"/>
        <v>61.66</v>
      </c>
      <c r="CT6" s="36">
        <f t="shared" si="10"/>
        <v>62.19</v>
      </c>
      <c r="CU6" s="36">
        <f t="shared" si="10"/>
        <v>61.77</v>
      </c>
      <c r="CV6" s="35" t="str">
        <f>IF(CV7="","",IF(CV7="-","【-】","【"&amp;SUBSTITUTE(TEXT(CV7,"#,##0.00"),"-","△")&amp;"】"))</f>
        <v>【61.77】</v>
      </c>
      <c r="CW6" s="36">
        <f>IF(CW7="",NA(),CW7)</f>
        <v>91.48</v>
      </c>
      <c r="CX6" s="36">
        <f t="shared" ref="CX6:DF6" si="11">IF(CX7="",NA(),CX7)</f>
        <v>98.39</v>
      </c>
      <c r="CY6" s="36">
        <f t="shared" si="11"/>
        <v>98.47</v>
      </c>
      <c r="CZ6" s="36">
        <f t="shared" si="11"/>
        <v>98.28</v>
      </c>
      <c r="DA6" s="36">
        <f t="shared" si="11"/>
        <v>98.41</v>
      </c>
      <c r="DB6" s="36">
        <f t="shared" si="11"/>
        <v>100.12</v>
      </c>
      <c r="DC6" s="36">
        <f t="shared" si="11"/>
        <v>100.03</v>
      </c>
      <c r="DD6" s="36">
        <f t="shared" si="11"/>
        <v>100.05</v>
      </c>
      <c r="DE6" s="36">
        <f t="shared" si="11"/>
        <v>100.05</v>
      </c>
      <c r="DF6" s="36">
        <f t="shared" si="11"/>
        <v>100.08</v>
      </c>
      <c r="DG6" s="35" t="str">
        <f>IF(DG7="","",IF(DG7="-","【-】","【"&amp;SUBSTITUTE(TEXT(DG7,"#,##0.00"),"-","△")&amp;"】"))</f>
        <v>【100.08】</v>
      </c>
      <c r="DH6" s="36">
        <f>IF(DH7="",NA(),DH7)</f>
        <v>16.18</v>
      </c>
      <c r="DI6" s="36">
        <f t="shared" ref="DI6:DQ6" si="12">IF(DI7="",NA(),DI7)</f>
        <v>19.63</v>
      </c>
      <c r="DJ6" s="36">
        <f t="shared" si="12"/>
        <v>23.08</v>
      </c>
      <c r="DK6" s="36">
        <f t="shared" si="12"/>
        <v>26.49</v>
      </c>
      <c r="DL6" s="36">
        <f t="shared" si="12"/>
        <v>29.82</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38733</v>
      </c>
      <c r="D7" s="38">
        <v>46</v>
      </c>
      <c r="E7" s="38">
        <v>1</v>
      </c>
      <c r="F7" s="38">
        <v>0</v>
      </c>
      <c r="G7" s="38">
        <v>2</v>
      </c>
      <c r="H7" s="38" t="s">
        <v>93</v>
      </c>
      <c r="I7" s="38" t="s">
        <v>94</v>
      </c>
      <c r="J7" s="38" t="s">
        <v>95</v>
      </c>
      <c r="K7" s="38" t="s">
        <v>96</v>
      </c>
      <c r="L7" s="38" t="s">
        <v>97</v>
      </c>
      <c r="M7" s="38" t="s">
        <v>98</v>
      </c>
      <c r="N7" s="39" t="s">
        <v>99</v>
      </c>
      <c r="O7" s="39">
        <v>73.06</v>
      </c>
      <c r="P7" s="39">
        <v>91.93</v>
      </c>
      <c r="Q7" s="39">
        <v>0</v>
      </c>
      <c r="R7" s="39" t="s">
        <v>99</v>
      </c>
      <c r="S7" s="39" t="s">
        <v>99</v>
      </c>
      <c r="T7" s="39" t="s">
        <v>99</v>
      </c>
      <c r="U7" s="39">
        <v>121639</v>
      </c>
      <c r="V7" s="39">
        <v>752.69</v>
      </c>
      <c r="W7" s="39">
        <v>161.61000000000001</v>
      </c>
      <c r="X7" s="39">
        <v>106.63</v>
      </c>
      <c r="Y7" s="39">
        <v>107.34</v>
      </c>
      <c r="Z7" s="39">
        <v>102.43</v>
      </c>
      <c r="AA7" s="39">
        <v>103.59</v>
      </c>
      <c r="AB7" s="39">
        <v>101.05</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399.93</v>
      </c>
      <c r="AU7" s="39">
        <v>393.57</v>
      </c>
      <c r="AV7" s="39">
        <v>401.72</v>
      </c>
      <c r="AW7" s="39">
        <v>389.54</v>
      </c>
      <c r="AX7" s="39">
        <v>353.41</v>
      </c>
      <c r="AY7" s="39">
        <v>200.22</v>
      </c>
      <c r="AZ7" s="39">
        <v>212.95</v>
      </c>
      <c r="BA7" s="39">
        <v>224.41</v>
      </c>
      <c r="BB7" s="39">
        <v>243.44</v>
      </c>
      <c r="BC7" s="39">
        <v>258.49</v>
      </c>
      <c r="BD7" s="39">
        <v>258.49</v>
      </c>
      <c r="BE7" s="39">
        <v>1351.53</v>
      </c>
      <c r="BF7" s="39">
        <v>1271.8</v>
      </c>
      <c r="BG7" s="39">
        <v>1297.73</v>
      </c>
      <c r="BH7" s="39">
        <v>1258.02</v>
      </c>
      <c r="BI7" s="39">
        <v>1155.02</v>
      </c>
      <c r="BJ7" s="39">
        <v>351.06</v>
      </c>
      <c r="BK7" s="39">
        <v>333.48</v>
      </c>
      <c r="BL7" s="39">
        <v>320.31</v>
      </c>
      <c r="BM7" s="39">
        <v>303.26</v>
      </c>
      <c r="BN7" s="39">
        <v>290.31</v>
      </c>
      <c r="BO7" s="39">
        <v>290.31</v>
      </c>
      <c r="BP7" s="39">
        <v>107.41</v>
      </c>
      <c r="BQ7" s="39">
        <v>108.16</v>
      </c>
      <c r="BR7" s="39">
        <v>102.25</v>
      </c>
      <c r="BS7" s="39">
        <v>103.97</v>
      </c>
      <c r="BT7" s="39">
        <v>100.52</v>
      </c>
      <c r="BU7" s="39">
        <v>112.92</v>
      </c>
      <c r="BV7" s="39">
        <v>112.81</v>
      </c>
      <c r="BW7" s="39">
        <v>113.88</v>
      </c>
      <c r="BX7" s="39">
        <v>114.14</v>
      </c>
      <c r="BY7" s="39">
        <v>112.83</v>
      </c>
      <c r="BZ7" s="39">
        <v>112.83</v>
      </c>
      <c r="CA7" s="39">
        <v>104.21</v>
      </c>
      <c r="CB7" s="39">
        <v>95.41</v>
      </c>
      <c r="CC7" s="39">
        <v>111.75</v>
      </c>
      <c r="CD7" s="39">
        <v>109.76</v>
      </c>
      <c r="CE7" s="39">
        <v>107.13</v>
      </c>
      <c r="CF7" s="39">
        <v>75.3</v>
      </c>
      <c r="CG7" s="39">
        <v>75.3</v>
      </c>
      <c r="CH7" s="39">
        <v>74.02</v>
      </c>
      <c r="CI7" s="39">
        <v>73.03</v>
      </c>
      <c r="CJ7" s="39">
        <v>73.86</v>
      </c>
      <c r="CK7" s="39">
        <v>73.86</v>
      </c>
      <c r="CL7" s="39">
        <v>73.52</v>
      </c>
      <c r="CM7" s="39">
        <v>76.790000000000006</v>
      </c>
      <c r="CN7" s="39">
        <v>66.31</v>
      </c>
      <c r="CO7" s="39">
        <v>66.569999999999993</v>
      </c>
      <c r="CP7" s="39">
        <v>72.28</v>
      </c>
      <c r="CQ7" s="39">
        <v>62.69</v>
      </c>
      <c r="CR7" s="39">
        <v>61.82</v>
      </c>
      <c r="CS7" s="39">
        <v>61.66</v>
      </c>
      <c r="CT7" s="39">
        <v>62.19</v>
      </c>
      <c r="CU7" s="39">
        <v>61.77</v>
      </c>
      <c r="CV7" s="39">
        <v>61.77</v>
      </c>
      <c r="CW7" s="39">
        <v>91.48</v>
      </c>
      <c r="CX7" s="39">
        <v>98.39</v>
      </c>
      <c r="CY7" s="39">
        <v>98.47</v>
      </c>
      <c r="CZ7" s="39">
        <v>98.28</v>
      </c>
      <c r="DA7" s="39">
        <v>98.41</v>
      </c>
      <c r="DB7" s="39">
        <v>100.12</v>
      </c>
      <c r="DC7" s="39">
        <v>100.03</v>
      </c>
      <c r="DD7" s="39">
        <v>100.05</v>
      </c>
      <c r="DE7" s="39">
        <v>100.05</v>
      </c>
      <c r="DF7" s="39">
        <v>100.08</v>
      </c>
      <c r="DG7" s="39">
        <v>100.08</v>
      </c>
      <c r="DH7" s="39">
        <v>16.18</v>
      </c>
      <c r="DI7" s="39">
        <v>19.63</v>
      </c>
      <c r="DJ7" s="39">
        <v>23.08</v>
      </c>
      <c r="DK7" s="39">
        <v>26.49</v>
      </c>
      <c r="DL7" s="39">
        <v>29.82</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企画総務課</cp:lastModifiedBy>
  <cp:lastPrinted>2020-01-14T04:35:49Z</cp:lastPrinted>
  <dcterms:created xsi:type="dcterms:W3CDTF">2019-12-05T04:09:04Z</dcterms:created>
  <dcterms:modified xsi:type="dcterms:W3CDTF">2020-01-14T04:36:10Z</dcterms:modified>
  <cp:category/>
</cp:coreProperties>
</file>