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8T1TzVNLfMymrbrR2jLrTlBlcAROEUiooUR3haA7h1UnJ9aiphnR2AIrjpaYR4r/63mbFJS1nxyynZjogAgSpQ==" workbookSaltValue="Lg59id9yC37NmWvXSWlKCQ=="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<sst xmlns="http://schemas.openxmlformats.org/spreadsheetml/2006/main" count="228" uniqueCount="111">
  <si>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2"/>
  </si>
  <si>
    <t>⑦施設利用率(％)</t>
    <rPh sb="1" eb="3">
      <t>シセツ</t>
    </rPh>
    <rPh sb="3" eb="6">
      <t>リヨウリツ</t>
    </rPh>
    <phoneticPr fontId="2"/>
  </si>
  <si>
    <t>処理区域内人口</t>
  </si>
  <si>
    <t>経営比較分析表（平成30年度決算）</t>
  </si>
  <si>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</si>
  <si>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</si>
  <si>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</si>
  <si>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</si>
  <si>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</si>
  <si>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</si>
  <si>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</si>
  <si>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</si>
  <si>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</si>
  <si>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</si>
  <si>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2"/>
  </si>
  <si>
    <t>⑤経費回収率(％)</t>
  </si>
  <si>
    <t>類似団体区分</t>
    <rPh sb="4" eb="6">
      <t>クブン</t>
    </rPh>
    <phoneticPr fontId="2"/>
  </si>
  <si>
    <t>人口（人）</t>
    <rPh sb="0" eb="2">
      <t>ジンコウ</t>
    </rPh>
    <rPh sb="3" eb="4">
      <t>ヒト</t>
    </rPh>
    <phoneticPr fontId="2"/>
  </si>
  <si>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</si>
  <si>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</si>
  <si>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</si>
  <si>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</si>
  <si>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</si>
  <si>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</si>
  <si>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</si>
  <si>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</si>
  <si>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2"/>
  </si>
  <si>
    <t>施設CD</t>
    <rPh sb="0" eb="2">
      <t>シセツ</t>
    </rPh>
    <phoneticPr fontId="2"/>
  </si>
  <si>
    <t>有収率(％)</t>
    <rPh sb="0" eb="1">
      <t>ユウ</t>
    </rPh>
    <rPh sb="1" eb="3">
      <t>シュウリツ</t>
    </rPh>
    <phoneticPr fontId="2"/>
  </si>
  <si>
    <t>③流動比率(％)</t>
    <rPh sb="1" eb="3">
      <t>リュウドウ</t>
    </rPh>
    <rPh sb="3" eb="5">
      <t>ヒリツ</t>
    </rPh>
    <phoneticPr fontId="2"/>
  </si>
  <si>
    <t>1. 経営の健全性・効率性</t>
  </si>
  <si>
    <t>平成30年度全国平均</t>
  </si>
  <si>
    <t>処理区域内人口(人)</t>
    <rPh sb="0" eb="2">
      <t>ショリ</t>
    </rPh>
    <rPh sb="2" eb="5">
      <t>クイキナイ</t>
    </rPh>
    <phoneticPr fontId="2"/>
  </si>
  <si>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</si>
  <si>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</si>
  <si>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</si>
  <si>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</si>
  <si>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t>
  </si>
  <si>
    <t>2①</t>
  </si>
  <si>
    <t>類似団体平均値（平均値）</t>
  </si>
  <si>
    <t>【】</t>
  </si>
  <si>
    <t>-</t>
  </si>
  <si>
    <t>分析欄</t>
    <rPh sb="0" eb="2">
      <t>ブンセキ</t>
    </rPh>
    <rPh sb="2" eb="3">
      <t>ラン</t>
    </rPh>
    <phoneticPr fontId="2"/>
  </si>
  <si>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</si>
  <si>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</si>
  <si>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</si>
  <si>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</si>
  <si>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</si>
  <si>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</si>
  <si>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</si>
  <si>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</si>
  <si>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</si>
  <si>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</si>
  <si>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</si>
  <si>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</si>
  <si>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2"/>
  </si>
  <si>
    <t>2③</t>
  </si>
  <si>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</si>
  <si>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</si>
  <si>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</si>
  <si>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</si>
  <si>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</si>
  <si>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</si>
  <si>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</si>
  <si>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</si>
  <si>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</si>
  <si>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</si>
  <si>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</si>
  <si>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</si>
  <si>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</si>
  <si>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</si>
  <si>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</si>
  <si>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</si>
  <si>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</si>
  <si>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</si>
  <si>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</si>
  <si>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</si>
  <si>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</si>
  <si>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</si>
  <si>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</si>
  <si>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</si>
  <si>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</si>
  <si>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</si>
  <si>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</si>
  <si>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</si>
  <si>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</si>
  <si>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</si>
  <si>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</si>
  <si>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</si>
  <si>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</si>
  <si>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</si>
  <si>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</si>
  <si>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</si>
  <si>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</si>
  <si>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</si>
  <si>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</si>
  <si>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岩手県　一戸町</t>
  </si>
  <si>
    <t>法非適用</t>
  </si>
  <si>
    <t>下水道事業</t>
  </si>
  <si>
    <t>農業集落排水</t>
  </si>
  <si>
    <t>F2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</si>
  <si>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</si>
  <si>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</si>
  <si>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</si>
  <si>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</si>
  <si>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</si>
  <si>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</si>
  <si>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</si>
  <si>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①収益的収支比率については、当該年度は赤字であることを示しているが、昨年度に比べると改善している。今後は、地方債償還金も減少していく見込みとなっていることから、本指標は改善する見込みである。
④企業債残高対事業規模比率については、既に整備事業が完了しており、また、資本費平準化債を含めた地方債の新規発行を抑制しているため、今後は減少傾向を示すと予測される。
⑤経費回収率については、汚水処理費の約半数を地方債の元利償還金が占めていることが考えられる。ただし、今後は地方債償還金が減少していくこと、新規の地方債発行も抑制していることから、改善が見込まれるが、適正な使用料収入の確保、及び汚水処理費の削減に取り組む必要がある。
⑥汚水処理原価については、汚水処理費の約半数を地方債の元利償還金が占めていることが考えられる。ただし、今後は地方債償還金が減少していくこと、新規の地方債発行も抑制していることから、改善が見込まれる。
⑦施設利用率については、類似団体に比べて低い数値を示しているが、現状一池で汚水処理を行っており、施設が遊休状態にあるわけではないため、現状維持が必要と考えられる。
⑧水洗化率については、類似団体に比べて良好な数値となっている。今後も水洗化率向上のために広報活動等を行い、新規接続者獲得に努めていきたい。</t>
    <rPh sb="1" eb="3">
      <t>シュウエキ</t>
    </rPh>
    <rPh sb="3" eb="4">
      <t>テキ</t>
    </rPh>
    <rPh sb="4" eb="6">
      <t>シュウシ</t>
    </rPh>
    <rPh sb="6" eb="8">
      <t>ヒリツ</t>
    </rPh>
    <rPh sb="14" eb="16">
      <t>トウガイ</t>
    </rPh>
    <rPh sb="16" eb="18">
      <t>ネンド</t>
    </rPh>
    <rPh sb="19" eb="21">
      <t>アカジ</t>
    </rPh>
    <rPh sb="27" eb="28">
      <t>シメ</t>
    </rPh>
    <rPh sb="34" eb="37">
      <t>サクネンド</t>
    </rPh>
    <rPh sb="38" eb="39">
      <t>クラ</t>
    </rPh>
    <rPh sb="42" eb="44">
      <t>カイゼン</t>
    </rPh>
    <rPh sb="49" eb="51">
      <t>コンゴ</t>
    </rPh>
    <rPh sb="53" eb="56">
      <t>チホウサイ</t>
    </rPh>
    <rPh sb="56" eb="59">
      <t>ショウカンキン</t>
    </rPh>
    <rPh sb="60" eb="62">
      <t>ゲンショウ</t>
    </rPh>
    <rPh sb="66" eb="68">
      <t>ミコ</t>
    </rPh>
    <rPh sb="80" eb="81">
      <t>ホン</t>
    </rPh>
    <rPh sb="81" eb="83">
      <t>シヒョウ</t>
    </rPh>
    <rPh sb="84" eb="86">
      <t>カイゼン</t>
    </rPh>
    <rPh sb="88" eb="90">
      <t>ミコ</t>
    </rPh>
    <rPh sb="97" eb="100">
      <t>キギョウサイ</t>
    </rPh>
    <rPh sb="100" eb="102">
      <t>ザンダカ</t>
    </rPh>
    <rPh sb="102" eb="103">
      <t>タイ</t>
    </rPh>
    <rPh sb="103" eb="105">
      <t>ジギョウ</t>
    </rPh>
    <rPh sb="105" eb="107">
      <t>キボ</t>
    </rPh>
    <rPh sb="107" eb="109">
      <t>ヒリツ</t>
    </rPh>
    <rPh sb="143" eb="145">
      <t>チホウ</t>
    </rPh>
    <rPh sb="180" eb="182">
      <t>ケイヒ</t>
    </rPh>
    <rPh sb="182" eb="185">
      <t>カイシュウリツ</t>
    </rPh>
    <rPh sb="191" eb="193">
      <t>オスイ</t>
    </rPh>
    <rPh sb="193" eb="196">
      <t>ショリヒ</t>
    </rPh>
    <rPh sb="197" eb="198">
      <t>ヤク</t>
    </rPh>
    <rPh sb="198" eb="200">
      <t>ハンスウ</t>
    </rPh>
    <rPh sb="201" eb="204">
      <t>チホウサイ</t>
    </rPh>
    <rPh sb="205" eb="207">
      <t>ガンリ</t>
    </rPh>
    <rPh sb="207" eb="210">
      <t>ショウカンキン</t>
    </rPh>
    <rPh sb="211" eb="212">
      <t>シ</t>
    </rPh>
    <rPh sb="219" eb="220">
      <t>カンガ</t>
    </rPh>
    <rPh sb="229" eb="231">
      <t>コンゴ</t>
    </rPh>
    <rPh sb="232" eb="235">
      <t>チホウサイ</t>
    </rPh>
    <rPh sb="235" eb="238">
      <t>ショウカンキン</t>
    </rPh>
    <rPh sb="239" eb="241">
      <t>ゲンショウ</t>
    </rPh>
    <rPh sb="248" eb="250">
      <t>シンキ</t>
    </rPh>
    <rPh sb="251" eb="254">
      <t>チホウサイ</t>
    </rPh>
    <rPh sb="254" eb="256">
      <t>ハッコウ</t>
    </rPh>
    <rPh sb="257" eb="259">
      <t>ヨクセイ</t>
    </rPh>
    <rPh sb="268" eb="270">
      <t>カイゼン</t>
    </rPh>
    <rPh sb="271" eb="273">
      <t>ミコ</t>
    </rPh>
    <rPh sb="313" eb="315">
      <t>オスイ</t>
    </rPh>
    <rPh sb="315" eb="317">
      <t>ショリ</t>
    </rPh>
    <rPh sb="317" eb="319">
      <t>ゲンカ</t>
    </rPh>
    <rPh sb="413" eb="415">
      <t>シセツ</t>
    </rPh>
    <rPh sb="415" eb="418">
      <t>リヨウリツ</t>
    </rPh>
    <rPh sb="424" eb="426">
      <t>ルイジ</t>
    </rPh>
    <rPh sb="426" eb="428">
      <t>ダンタイ</t>
    </rPh>
    <rPh sb="429" eb="430">
      <t>クラ</t>
    </rPh>
    <rPh sb="432" eb="433">
      <t>ヒク</t>
    </rPh>
    <rPh sb="434" eb="436">
      <t>スウチ</t>
    </rPh>
    <rPh sb="437" eb="438">
      <t>シメ</t>
    </rPh>
    <rPh sb="444" eb="446">
      <t>ゲンジョウ</t>
    </rPh>
    <rPh sb="446" eb="447">
      <t>イチ</t>
    </rPh>
    <rPh sb="447" eb="448">
      <t>イケ</t>
    </rPh>
    <rPh sb="449" eb="451">
      <t>オスイ</t>
    </rPh>
    <rPh sb="451" eb="453">
      <t>ショリ</t>
    </rPh>
    <rPh sb="454" eb="455">
      <t>オコナ</t>
    </rPh>
    <rPh sb="460" eb="462">
      <t>シセツ</t>
    </rPh>
    <rPh sb="463" eb="464">
      <t>アソ</t>
    </rPh>
    <rPh sb="464" eb="465">
      <t>ヤスミ</t>
    </rPh>
    <rPh sb="465" eb="467">
      <t>ジョウタイ</t>
    </rPh>
    <rPh sb="479" eb="481">
      <t>ゲンジョウ</t>
    </rPh>
    <rPh sb="481" eb="483">
      <t>イジ</t>
    </rPh>
    <rPh sb="484" eb="486">
      <t>ヒツヨウ</t>
    </rPh>
    <rPh sb="487" eb="488">
      <t>カンガ</t>
    </rPh>
    <rPh sb="495" eb="498">
      <t>スイセンカ</t>
    </rPh>
    <rPh sb="498" eb="499">
      <t>リツ</t>
    </rPh>
    <rPh sb="505" eb="507">
      <t>ルイジ</t>
    </rPh>
    <rPh sb="507" eb="509">
      <t>ダンタイ</t>
    </rPh>
    <rPh sb="510" eb="511">
      <t>クラ</t>
    </rPh>
    <rPh sb="513" eb="515">
      <t>リョウコウ</t>
    </rPh>
    <rPh sb="516" eb="518">
      <t>スウチ</t>
    </rPh>
    <rPh sb="525" eb="527">
      <t>コンゴ</t>
    </rPh>
    <rPh sb="528" eb="531">
      <t>スイセンカ</t>
    </rPh>
    <rPh sb="531" eb="532">
      <t>リツ</t>
    </rPh>
    <rPh sb="532" eb="534">
      <t>コウジョウ</t>
    </rPh>
    <rPh sb="538" eb="540">
      <t>コウホウ</t>
    </rPh>
    <rPh sb="540" eb="542">
      <t>カツドウ</t>
    </rPh>
    <rPh sb="542" eb="543">
      <t>トウ</t>
    </rPh>
    <rPh sb="544" eb="545">
      <t>オコナ</t>
    </rPh>
    <rPh sb="547" eb="549">
      <t>シンキ</t>
    </rPh>
    <rPh sb="549" eb="551">
      <t>セツゾク</t>
    </rPh>
    <rPh sb="551" eb="552">
      <t>モノ</t>
    </rPh>
    <rPh sb="552" eb="554">
      <t>カクトク</t>
    </rPh>
    <rPh sb="555" eb="556">
      <t>ツト</t>
    </rPh>
    <phoneticPr fontId="2"/>
  </si>
  <si>
    <t>　下水道管渠の法定耐用年数は、一般的に50年とされている。
　農業集落排水事業は供用開始から23年経過したが、小規模な公共桝などの修繕を除き、管渠自体に関する修繕、更新等は実施していない。
　一方、コンクリート製公共桝やマンホールについては、経年劣化及び除雪作業の影響による破損箇所が確認されている。破損箇所からの不明水流入は、施設の汚水処理能力に影響を与えることから、破損状態が著しい箇所を優先し修繕作業に取り組んでいく。
　</t>
    <rPh sb="1" eb="4">
      <t>ゲスイドウ</t>
    </rPh>
    <rPh sb="4" eb="5">
      <t>カン</t>
    </rPh>
    <rPh sb="5" eb="6">
      <t>キョ</t>
    </rPh>
    <rPh sb="7" eb="9">
      <t>ホウテイ</t>
    </rPh>
    <rPh sb="9" eb="11">
      <t>タイヨウ</t>
    </rPh>
    <rPh sb="11" eb="13">
      <t>ネンスウ</t>
    </rPh>
    <rPh sb="15" eb="18">
      <t>イッパンテキ</t>
    </rPh>
    <rPh sb="21" eb="22">
      <t>ネン</t>
    </rPh>
    <rPh sb="31" eb="33">
      <t>ノウギョウ</t>
    </rPh>
    <rPh sb="33" eb="35">
      <t>シュウラク</t>
    </rPh>
    <rPh sb="35" eb="37">
      <t>ハイスイ</t>
    </rPh>
    <rPh sb="37" eb="39">
      <t>ジギョウ</t>
    </rPh>
    <rPh sb="40" eb="42">
      <t>キョウヨウ</t>
    </rPh>
    <rPh sb="42" eb="44">
      <t>カイシ</t>
    </rPh>
    <rPh sb="48" eb="49">
      <t>ネン</t>
    </rPh>
    <rPh sb="49" eb="51">
      <t>ケイカ</t>
    </rPh>
    <rPh sb="55" eb="58">
      <t>ショウキボ</t>
    </rPh>
    <rPh sb="59" eb="61">
      <t>コウキョウ</t>
    </rPh>
    <rPh sb="61" eb="62">
      <t>マス</t>
    </rPh>
    <rPh sb="65" eb="67">
      <t>シュウゼン</t>
    </rPh>
    <rPh sb="68" eb="69">
      <t>ノゾ</t>
    </rPh>
    <rPh sb="71" eb="72">
      <t>カン</t>
    </rPh>
    <rPh sb="72" eb="73">
      <t>キョ</t>
    </rPh>
    <rPh sb="73" eb="75">
      <t>ジタイ</t>
    </rPh>
    <rPh sb="76" eb="77">
      <t>カン</t>
    </rPh>
    <rPh sb="79" eb="81">
      <t>シュウゼン</t>
    </rPh>
    <rPh sb="82" eb="85">
      <t>コウシントウ</t>
    </rPh>
    <rPh sb="86" eb="88">
      <t>ジッシ</t>
    </rPh>
    <rPh sb="96" eb="98">
      <t>イッポウ</t>
    </rPh>
    <rPh sb="105" eb="106">
      <t>セイ</t>
    </rPh>
    <rPh sb="106" eb="108">
      <t>コウキョウ</t>
    </rPh>
    <rPh sb="108" eb="109">
      <t>マス</t>
    </rPh>
    <rPh sb="121" eb="123">
      <t>ケイネン</t>
    </rPh>
    <rPh sb="123" eb="125">
      <t>レッカ</t>
    </rPh>
    <rPh sb="125" eb="126">
      <t>オヨ</t>
    </rPh>
    <rPh sb="127" eb="129">
      <t>ジョセツ</t>
    </rPh>
    <rPh sb="129" eb="131">
      <t>サギョウ</t>
    </rPh>
    <rPh sb="132" eb="134">
      <t>エイキョウ</t>
    </rPh>
    <rPh sb="137" eb="139">
      <t>ハソン</t>
    </rPh>
    <rPh sb="139" eb="141">
      <t>カショ</t>
    </rPh>
    <rPh sb="142" eb="144">
      <t>カクニン</t>
    </rPh>
    <rPh sb="150" eb="152">
      <t>ハソン</t>
    </rPh>
    <rPh sb="152" eb="154">
      <t>カショ</t>
    </rPh>
    <rPh sb="157" eb="159">
      <t>フメイ</t>
    </rPh>
    <rPh sb="159" eb="160">
      <t>スイ</t>
    </rPh>
    <rPh sb="160" eb="162">
      <t>リュウニュウ</t>
    </rPh>
    <rPh sb="164" eb="166">
      <t>シセツ</t>
    </rPh>
    <rPh sb="167" eb="169">
      <t>オスイ</t>
    </rPh>
    <rPh sb="169" eb="171">
      <t>ショリ</t>
    </rPh>
    <rPh sb="171" eb="173">
      <t>ノウリョク</t>
    </rPh>
    <rPh sb="174" eb="176">
      <t>エイキョウ</t>
    </rPh>
    <rPh sb="177" eb="178">
      <t>アタ</t>
    </rPh>
    <rPh sb="185" eb="187">
      <t>ハソン</t>
    </rPh>
    <rPh sb="187" eb="189">
      <t>ジョウタイ</t>
    </rPh>
    <rPh sb="190" eb="191">
      <t>イチジル</t>
    </rPh>
    <rPh sb="193" eb="195">
      <t>カショ</t>
    </rPh>
    <rPh sb="196" eb="198">
      <t>ユウセン</t>
    </rPh>
    <rPh sb="199" eb="201">
      <t>シュウゼン</t>
    </rPh>
    <rPh sb="201" eb="203">
      <t>サギョウ</t>
    </rPh>
    <rPh sb="204" eb="205">
      <t>ト</t>
    </rPh>
    <rPh sb="206" eb="207">
      <t>ク</t>
    </rPh>
    <phoneticPr fontId="2"/>
  </si>
  <si>
    <t>　農業集落排水事業は、整備事業を完了しており、水洗化率については類似団体より良好な数値を示している。
　一方で、加入促進に伴う使用料の大幅な収入を見込むことは難しく、また、繰入金に収益を依存している状況にあることから、適正な使用料収入の確保、及び汚水処理費の削減に取り組む必要がある。
　また、支出の約半数近くを元利償還金が占めていることから、今後も資本費平準化債を含む地方債の新規発行抑制に取り組む必要がある。</t>
    <rPh sb="1" eb="3">
      <t>ノウギョウ</t>
    </rPh>
    <rPh sb="3" eb="5">
      <t>シュウラク</t>
    </rPh>
    <rPh sb="5" eb="7">
      <t>ハイスイ</t>
    </rPh>
    <rPh sb="7" eb="9">
      <t>ジギョウ</t>
    </rPh>
    <rPh sb="11" eb="13">
      <t>セイビ</t>
    </rPh>
    <rPh sb="13" eb="15">
      <t>ジギョウ</t>
    </rPh>
    <rPh sb="16" eb="18">
      <t>カンリョウ</t>
    </rPh>
    <rPh sb="23" eb="26">
      <t>スイセンカ</t>
    </rPh>
    <rPh sb="26" eb="27">
      <t>リツ</t>
    </rPh>
    <rPh sb="32" eb="34">
      <t>ルイジ</t>
    </rPh>
    <rPh sb="34" eb="36">
      <t>ダンタイ</t>
    </rPh>
    <rPh sb="38" eb="40">
      <t>リョウコウ</t>
    </rPh>
    <rPh sb="41" eb="43">
      <t>スウチ</t>
    </rPh>
    <rPh sb="44" eb="45">
      <t>シメ</t>
    </rPh>
    <rPh sb="52" eb="54">
      <t>イッポウ</t>
    </rPh>
    <rPh sb="56" eb="58">
      <t>カニュウ</t>
    </rPh>
    <rPh sb="58" eb="60">
      <t>ソクシン</t>
    </rPh>
    <rPh sb="61" eb="62">
      <t>トモナ</t>
    </rPh>
    <rPh sb="63" eb="65">
      <t>シヨウ</t>
    </rPh>
    <rPh sb="65" eb="66">
      <t>リョウ</t>
    </rPh>
    <rPh sb="67" eb="69">
      <t>オオハバ</t>
    </rPh>
    <rPh sb="70" eb="72">
      <t>シュウニュウ</t>
    </rPh>
    <rPh sb="73" eb="75">
      <t>ミコ</t>
    </rPh>
    <rPh sb="79" eb="80">
      <t>ムズカ</t>
    </rPh>
    <rPh sb="86" eb="88">
      <t>クリイレ</t>
    </rPh>
    <rPh sb="88" eb="89">
      <t>キン</t>
    </rPh>
    <rPh sb="90" eb="92">
      <t>シュウエキ</t>
    </rPh>
    <rPh sb="93" eb="95">
      <t>イゾン</t>
    </rPh>
    <rPh sb="99" eb="101">
      <t>ジョウキョウ</t>
    </rPh>
    <rPh sb="147" eb="149">
      <t>シシュツ</t>
    </rPh>
    <rPh sb="150" eb="151">
      <t>ヤク</t>
    </rPh>
    <rPh sb="151" eb="153">
      <t>ハンスウ</t>
    </rPh>
    <rPh sb="153" eb="154">
      <t>チカ</t>
    </rPh>
    <rPh sb="156" eb="158">
      <t>ガンリ</t>
    </rPh>
    <rPh sb="158" eb="161">
      <t>ショウカンキン</t>
    </rPh>
    <rPh sb="162" eb="163">
      <t>シ</t>
    </rPh>
    <rPh sb="172" eb="174">
      <t>コンゴ</t>
    </rPh>
    <rPh sb="175" eb="177">
      <t>シホン</t>
    </rPh>
    <rPh sb="177" eb="178">
      <t>ヒ</t>
    </rPh>
    <rPh sb="178" eb="181">
      <t>ヘイジュンカ</t>
    </rPh>
    <rPh sb="181" eb="182">
      <t>サイ</t>
    </rPh>
    <rPh sb="183" eb="184">
      <t>フク</t>
    </rPh>
    <rPh sb="185" eb="188">
      <t>チホウサイ</t>
    </rPh>
    <rPh sb="189" eb="191">
      <t>シンキ</t>
    </rPh>
    <rPh sb="191" eb="193">
      <t>ハッコウ</t>
    </rPh>
    <rPh sb="193" eb="195">
      <t>ヨクセイ</t>
    </rPh>
    <rPh sb="196" eb="197">
      <t>ト</t>
    </rPh>
    <rPh sb="198" eb="199">
      <t>ク</t>
    </rPh>
    <rPh sb="200" eb="20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</si>
</sst>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amily val="3"/>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6"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7" fillId="0" borderId="0" xfId="0" applyFont="1">
      <alignment vertical="center"/>
    </xf>
    <xf numFmtId="177" fontId="0" fillId="5" borderId="2" xfId="2" applyNumberFormat="1" applyFont="1" applyFill="1" applyBorder="1" applyAlignment="1">
      <alignment vertical="center" shrinkToFit="1"/>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shrinkToFit="1"/>
      <protection hidden="1"/>
    </xf>
    <xf numFmtId="178"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783168"/>
        <c:axId val="1817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ser>
        <c:dLbls>
          <c:showLegendKey val="0"/>
          <c:showVal val="0"/>
          <c:showCatName val="0"/>
          <c:showSerName val="0"/>
          <c:showPercent val="0"/>
          <c:showBubbleSize val="0"/>
        </c:dLbls>
        <c:marker val="1"/>
        <c:smooth val="0"/>
        <c:axId val="181783168"/>
        <c:axId val="181789056"/>
      </c:lineChart>
      <c:dateAx>
        <c:axId val="181783168"/>
        <c:scaling>
          <c:orientation val="minMax"/>
        </c:scaling>
        <c:delete val="1"/>
        <c:axPos val="b"/>
        <c:numFmt formatCode="ge" sourceLinked="1"/>
        <c:majorTickMark val="none"/>
        <c:minorTickMark val="none"/>
        <c:tickLblPos val="none"/>
        <c:crossAx val="181789056"/>
        <c:crosses val="autoZero"/>
        <c:auto val="1"/>
        <c:lblOffset val="100"/>
        <c:baseTimeUnit val="years"/>
      </c:dateAx>
      <c:valAx>
        <c:axId val="1817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17831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35.950000000000003</c:v>
                </c:pt>
                <c:pt idx="1">
                  <c:v>36.42</c:v>
                </c:pt>
                <c:pt idx="2">
                  <c:v>36.11</c:v>
                </c:pt>
                <c:pt idx="3">
                  <c:v>36.11</c:v>
                </c:pt>
                <c:pt idx="4">
                  <c:v>35.64</c:v>
                </c:pt>
              </c:numCache>
            </c:numRef>
          </c:val>
        </c:ser>
        <c:dLbls>
          <c:showLegendKey val="0"/>
          <c:showVal val="0"/>
          <c:showCatName val="0"/>
          <c:showSerName val="0"/>
          <c:showPercent val="0"/>
          <c:showBubbleSize val="0"/>
        </c:dLbls>
        <c:gapWidth val="150"/>
        <c:axId val="214812928"/>
        <c:axId val="2148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ser>
        <c:dLbls>
          <c:showLegendKey val="0"/>
          <c:showVal val="0"/>
          <c:showCatName val="0"/>
          <c:showSerName val="0"/>
          <c:showPercent val="0"/>
          <c:showBubbleSize val="0"/>
        </c:dLbls>
        <c:marker val="1"/>
        <c:smooth val="0"/>
        <c:axId val="214812928"/>
        <c:axId val="214818816"/>
      </c:lineChart>
      <c:dateAx>
        <c:axId val="214812928"/>
        <c:scaling>
          <c:orientation val="minMax"/>
        </c:scaling>
        <c:delete val="1"/>
        <c:axPos val="b"/>
        <c:numFmt formatCode="ge" sourceLinked="1"/>
        <c:majorTickMark val="none"/>
        <c:minorTickMark val="none"/>
        <c:tickLblPos val="none"/>
        <c:crossAx val="214818816"/>
        <c:crosses val="autoZero"/>
        <c:auto val="1"/>
        <c:lblOffset val="100"/>
        <c:baseTimeUnit val="years"/>
      </c:dateAx>
      <c:valAx>
        <c:axId val="2148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48129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88.76</c:v>
                </c:pt>
                <c:pt idx="1">
                  <c:v>88.25</c:v>
                </c:pt>
                <c:pt idx="2">
                  <c:v>89.88</c:v>
                </c:pt>
                <c:pt idx="3">
                  <c:v>90.11</c:v>
                </c:pt>
                <c:pt idx="4">
                  <c:v>90.16</c:v>
                </c:pt>
              </c:numCache>
            </c:numRef>
          </c:val>
        </c:ser>
        <c:dLbls>
          <c:showLegendKey val="0"/>
          <c:showVal val="0"/>
          <c:showCatName val="0"/>
          <c:showSerName val="0"/>
          <c:showPercent val="0"/>
          <c:showBubbleSize val="0"/>
        </c:dLbls>
        <c:gapWidth val="150"/>
        <c:axId val="214858752"/>
        <c:axId val="2148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ser>
        <c:dLbls>
          <c:showLegendKey val="0"/>
          <c:showVal val="0"/>
          <c:showCatName val="0"/>
          <c:showSerName val="0"/>
          <c:showPercent val="0"/>
          <c:showBubbleSize val="0"/>
        </c:dLbls>
        <c:marker val="1"/>
        <c:smooth val="0"/>
        <c:axId val="214858752"/>
        <c:axId val="214876928"/>
      </c:lineChart>
      <c:dateAx>
        <c:axId val="214858752"/>
        <c:scaling>
          <c:orientation val="minMax"/>
        </c:scaling>
        <c:delete val="1"/>
        <c:axPos val="b"/>
        <c:numFmt formatCode="ge" sourceLinked="1"/>
        <c:majorTickMark val="none"/>
        <c:minorTickMark val="none"/>
        <c:tickLblPos val="none"/>
        <c:crossAx val="214876928"/>
        <c:crosses val="autoZero"/>
        <c:auto val="1"/>
        <c:lblOffset val="100"/>
        <c:baseTimeUnit val="years"/>
      </c:dateAx>
      <c:valAx>
        <c:axId val="2148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48587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42.14</c:v>
                </c:pt>
                <c:pt idx="1">
                  <c:v>70.13</c:v>
                </c:pt>
                <c:pt idx="2">
                  <c:v>59.83</c:v>
                </c:pt>
                <c:pt idx="3">
                  <c:v>63.06</c:v>
                </c:pt>
                <c:pt idx="4">
                  <c:v>62.31</c:v>
                </c:pt>
              </c:numCache>
            </c:numRef>
          </c:val>
        </c:ser>
        <c:dLbls>
          <c:showLegendKey val="0"/>
          <c:showVal val="0"/>
          <c:showCatName val="0"/>
          <c:showSerName val="0"/>
          <c:showPercent val="0"/>
          <c:showBubbleSize val="0"/>
        </c:dLbls>
        <c:gapWidth val="150"/>
        <c:axId val="181689728"/>
        <c:axId val="1817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89728"/>
        <c:axId val="181703808"/>
      </c:lineChart>
      <c:dateAx>
        <c:axId val="181689728"/>
        <c:scaling>
          <c:orientation val="minMax"/>
        </c:scaling>
        <c:delete val="1"/>
        <c:axPos val="b"/>
        <c:numFmt formatCode="ge" sourceLinked="1"/>
        <c:majorTickMark val="none"/>
        <c:minorTickMark val="none"/>
        <c:tickLblPos val="none"/>
        <c:crossAx val="181703808"/>
        <c:crosses val="autoZero"/>
        <c:auto val="1"/>
        <c:lblOffset val="100"/>
        <c:baseTimeUnit val="years"/>
      </c:dateAx>
      <c:valAx>
        <c:axId val="181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16897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450560"/>
        <c:axId val="2144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450560"/>
        <c:axId val="214452096"/>
      </c:lineChart>
      <c:dateAx>
        <c:axId val="214450560"/>
        <c:scaling>
          <c:orientation val="minMax"/>
        </c:scaling>
        <c:delete val="1"/>
        <c:axPos val="b"/>
        <c:numFmt formatCode="ge" sourceLinked="1"/>
        <c:majorTickMark val="none"/>
        <c:minorTickMark val="none"/>
        <c:tickLblPos val="none"/>
        <c:crossAx val="214452096"/>
        <c:crosses val="autoZero"/>
        <c:auto val="1"/>
        <c:lblOffset val="100"/>
        <c:baseTimeUnit val="years"/>
      </c:dateAx>
      <c:valAx>
        <c:axId val="2144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44505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489728"/>
        <c:axId val="2144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489728"/>
        <c:axId val="214495616"/>
      </c:lineChart>
      <c:dateAx>
        <c:axId val="214489728"/>
        <c:scaling>
          <c:orientation val="minMax"/>
        </c:scaling>
        <c:delete val="1"/>
        <c:axPos val="b"/>
        <c:numFmt formatCode="ge" sourceLinked="1"/>
        <c:majorTickMark val="none"/>
        <c:minorTickMark val="none"/>
        <c:tickLblPos val="none"/>
        <c:crossAx val="214495616"/>
        <c:crosses val="autoZero"/>
        <c:auto val="1"/>
        <c:lblOffset val="100"/>
        <c:baseTimeUnit val="years"/>
      </c:dateAx>
      <c:valAx>
        <c:axId val="2144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44897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528000"/>
        <c:axId val="2145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528000"/>
        <c:axId val="214529536"/>
      </c:lineChart>
      <c:dateAx>
        <c:axId val="214528000"/>
        <c:scaling>
          <c:orientation val="minMax"/>
        </c:scaling>
        <c:delete val="1"/>
        <c:axPos val="b"/>
        <c:numFmt formatCode="ge" sourceLinked="1"/>
        <c:majorTickMark val="none"/>
        <c:minorTickMark val="none"/>
        <c:tickLblPos val="none"/>
        <c:crossAx val="214529536"/>
        <c:crosses val="autoZero"/>
        <c:auto val="1"/>
        <c:lblOffset val="100"/>
        <c:baseTimeUnit val="years"/>
      </c:dateAx>
      <c:valAx>
        <c:axId val="2145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45280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580224"/>
        <c:axId val="2145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580224"/>
        <c:axId val="214586112"/>
      </c:lineChart>
      <c:dateAx>
        <c:axId val="214580224"/>
        <c:scaling>
          <c:orientation val="minMax"/>
        </c:scaling>
        <c:delete val="1"/>
        <c:axPos val="b"/>
        <c:numFmt formatCode="ge" sourceLinked="1"/>
        <c:majorTickMark val="none"/>
        <c:minorTickMark val="none"/>
        <c:tickLblPos val="none"/>
        <c:crossAx val="214586112"/>
        <c:crosses val="autoZero"/>
        <c:auto val="1"/>
        <c:lblOffset val="100"/>
        <c:baseTimeUnit val="years"/>
      </c:dateAx>
      <c:valAx>
        <c:axId val="2145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45802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1326.86</c:v>
                </c:pt>
                <c:pt idx="1">
                  <c:v>216.7</c:v>
                </c:pt>
                <c:pt idx="2">
                  <c:v>1988.18</c:v>
                </c:pt>
                <c:pt idx="3">
                  <c:v>1685.01</c:v>
                </c:pt>
                <c:pt idx="4">
                  <c:v>1366.72</c:v>
                </c:pt>
              </c:numCache>
            </c:numRef>
          </c:val>
        </c:ser>
        <c:dLbls>
          <c:showLegendKey val="0"/>
          <c:showVal val="0"/>
          <c:showCatName val="0"/>
          <c:showSerName val="0"/>
          <c:showPercent val="0"/>
          <c:showBubbleSize val="0"/>
        </c:dLbls>
        <c:gapWidth val="150"/>
        <c:axId val="214626304"/>
        <c:axId val="2146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ser>
        <c:dLbls>
          <c:showLegendKey val="0"/>
          <c:showVal val="0"/>
          <c:showCatName val="0"/>
          <c:showSerName val="0"/>
          <c:showPercent val="0"/>
          <c:showBubbleSize val="0"/>
        </c:dLbls>
        <c:marker val="1"/>
        <c:smooth val="0"/>
        <c:axId val="214626304"/>
        <c:axId val="214627840"/>
      </c:lineChart>
      <c:dateAx>
        <c:axId val="214626304"/>
        <c:scaling>
          <c:orientation val="minMax"/>
        </c:scaling>
        <c:delete val="1"/>
        <c:axPos val="b"/>
        <c:numFmt formatCode="ge" sourceLinked="1"/>
        <c:majorTickMark val="none"/>
        <c:minorTickMark val="none"/>
        <c:tickLblPos val="none"/>
        <c:crossAx val="214627840"/>
        <c:crosses val="autoZero"/>
        <c:auto val="1"/>
        <c:lblOffset val="100"/>
        <c:baseTimeUnit val="years"/>
      </c:dateAx>
      <c:valAx>
        <c:axId val="2146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46263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40.93</c:v>
                </c:pt>
                <c:pt idx="1">
                  <c:v>53.73</c:v>
                </c:pt>
                <c:pt idx="2">
                  <c:v>31.33</c:v>
                </c:pt>
                <c:pt idx="3">
                  <c:v>34.520000000000003</c:v>
                </c:pt>
                <c:pt idx="4">
                  <c:v>34.299999999999997</c:v>
                </c:pt>
              </c:numCache>
            </c:numRef>
          </c:val>
        </c:ser>
        <c:dLbls>
          <c:showLegendKey val="0"/>
          <c:showVal val="0"/>
          <c:showCatName val="0"/>
          <c:showSerName val="0"/>
          <c:showPercent val="0"/>
          <c:showBubbleSize val="0"/>
        </c:dLbls>
        <c:gapWidth val="150"/>
        <c:axId val="214663936"/>
        <c:axId val="21466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ser>
        <c:dLbls>
          <c:showLegendKey val="0"/>
          <c:showVal val="0"/>
          <c:showCatName val="0"/>
          <c:showSerName val="0"/>
          <c:showPercent val="0"/>
          <c:showBubbleSize val="0"/>
        </c:dLbls>
        <c:marker val="1"/>
        <c:smooth val="0"/>
        <c:axId val="214663936"/>
        <c:axId val="214665472"/>
      </c:lineChart>
      <c:dateAx>
        <c:axId val="214663936"/>
        <c:scaling>
          <c:orientation val="minMax"/>
        </c:scaling>
        <c:delete val="1"/>
        <c:axPos val="b"/>
        <c:numFmt formatCode="ge" sourceLinked="1"/>
        <c:majorTickMark val="none"/>
        <c:minorTickMark val="none"/>
        <c:tickLblPos val="none"/>
        <c:crossAx val="214665472"/>
        <c:crosses val="autoZero"/>
        <c:auto val="1"/>
        <c:lblOffset val="100"/>
        <c:baseTimeUnit val="years"/>
      </c:dateAx>
      <c:valAx>
        <c:axId val="2146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46639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448.07</c:v>
                </c:pt>
                <c:pt idx="1">
                  <c:v>341.93</c:v>
                </c:pt>
                <c:pt idx="2">
                  <c:v>588.89</c:v>
                </c:pt>
                <c:pt idx="3">
                  <c:v>538.79</c:v>
                </c:pt>
                <c:pt idx="4">
                  <c:v>546.64</c:v>
                </c:pt>
              </c:numCache>
            </c:numRef>
          </c:val>
        </c:ser>
        <c:dLbls>
          <c:showLegendKey val="0"/>
          <c:showVal val="0"/>
          <c:showCatName val="0"/>
          <c:showSerName val="0"/>
          <c:showPercent val="0"/>
          <c:showBubbleSize val="0"/>
        </c:dLbls>
        <c:gapWidth val="150"/>
        <c:axId val="214767104"/>
        <c:axId val="2147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ser>
        <c:dLbls>
          <c:showLegendKey val="0"/>
          <c:showVal val="0"/>
          <c:showCatName val="0"/>
          <c:showSerName val="0"/>
          <c:showPercent val="0"/>
          <c:showBubbleSize val="0"/>
        </c:dLbls>
        <c:marker val="1"/>
        <c:smooth val="0"/>
        <c:axId val="214767104"/>
        <c:axId val="214768640"/>
      </c:lineChart>
      <c:dateAx>
        <c:axId val="214767104"/>
        <c:scaling>
          <c:orientation val="minMax"/>
        </c:scaling>
        <c:delete val="1"/>
        <c:axPos val="b"/>
        <c:numFmt formatCode="ge" sourceLinked="1"/>
        <c:majorTickMark val="none"/>
        <c:minorTickMark val="none"/>
        <c:tickLblPos val="none"/>
        <c:crossAx val="214768640"/>
        <c:crosses val="autoZero"/>
        <c:auto val="1"/>
        <c:lblOffset val="100"/>
        <c:baseTimeUnit val="years"/>
      </c:dateAx>
      <c:valAx>
        <c:axId val="2147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47671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【747.76】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【261.46】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1" workbookViewId="0">
      <selection activeCell="AV58" sqref="AV58"/>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2">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2">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岩手県　一戸町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2">
      <c r="A8" s="2"/>
      <c r="B8" s="44" t="str">
        <f>データ!I6</f>
        <v>法非適用</v>
      </c>
      <c r="C8" s="44"/>
      <c r="D8" s="44"/>
      <c r="E8" s="44"/>
      <c r="F8" s="44"/>
      <c r="G8" s="44"/>
      <c r="H8" s="44"/>
      <c r="I8" s="44" t="str">
        <f>データ!J6</f>
        <v>下水道事業</v>
      </c>
      <c r="J8" s="44"/>
      <c r="K8" s="44"/>
      <c r="L8" s="44"/>
      <c r="M8" s="44"/>
      <c r="N8" s="44"/>
      <c r="O8" s="44"/>
      <c r="P8" s="44" t="str">
        <f>データ!K6</f>
        <v>農業集落排水</v>
      </c>
      <c r="Q8" s="44"/>
      <c r="R8" s="44"/>
      <c r="S8" s="44"/>
      <c r="T8" s="44"/>
      <c r="U8" s="44"/>
      <c r="V8" s="44"/>
      <c r="W8" s="44" t="str">
        <f>データ!L6</f>
        <v>F2</v>
      </c>
      <c r="X8" s="44"/>
      <c r="Y8" s="44"/>
      <c r="Z8" s="44"/>
      <c r="AA8" s="44"/>
      <c r="AB8" s="44"/>
      <c r="AC8" s="44"/>
      <c r="AD8" s="45" t="str">
        <f>データ!$M$6</f>
        <v>非設置</v>
      </c>
      <c r="AE8" s="45"/>
      <c r="AF8" s="45"/>
      <c r="AG8" s="45"/>
      <c r="AH8" s="45"/>
      <c r="AI8" s="45"/>
      <c r="AJ8" s="45"/>
      <c r="AK8" s="3"/>
      <c r="AL8" s="46">
        <f>データ!S6</f>
        <v>12570</v>
      </c>
      <c r="AM8" s="46"/>
      <c r="AN8" s="46"/>
      <c r="AO8" s="46"/>
      <c r="AP8" s="46"/>
      <c r="AQ8" s="46"/>
      <c r="AR8" s="46"/>
      <c r="AS8" s="46"/>
      <c r="AT8" s="47">
        <f>データ!T6</f>
        <v>300.02999999999997</v>
      </c>
      <c r="AU8" s="47"/>
      <c r="AV8" s="47"/>
      <c r="AW8" s="47"/>
      <c r="AX8" s="47"/>
      <c r="AY8" s="47"/>
      <c r="AZ8" s="47"/>
      <c r="BA8" s="47"/>
      <c r="BB8" s="47">
        <f>データ!U6</f>
        <v>41.9</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2">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8.2100000000000009</v>
      </c>
      <c r="Q10" s="47"/>
      <c r="R10" s="47"/>
      <c r="S10" s="47"/>
      <c r="T10" s="47"/>
      <c r="U10" s="47"/>
      <c r="V10" s="47"/>
      <c r="W10" s="47">
        <f>データ!Q6</f>
        <v>100</v>
      </c>
      <c r="X10" s="47"/>
      <c r="Y10" s="47"/>
      <c r="Z10" s="47"/>
      <c r="AA10" s="47"/>
      <c r="AB10" s="47"/>
      <c r="AC10" s="47"/>
      <c r="AD10" s="46">
        <f>データ!R6</f>
        <v>4104</v>
      </c>
      <c r="AE10" s="46"/>
      <c r="AF10" s="46"/>
      <c r="AG10" s="46"/>
      <c r="AH10" s="46"/>
      <c r="AI10" s="46"/>
      <c r="AJ10" s="46"/>
      <c r="AK10" s="2"/>
      <c r="AL10" s="46">
        <f>データ!V6</f>
        <v>1016</v>
      </c>
      <c r="AM10" s="46"/>
      <c r="AN10" s="46"/>
      <c r="AO10" s="46"/>
      <c r="AP10" s="46"/>
      <c r="AQ10" s="46"/>
      <c r="AR10" s="46"/>
      <c r="AS10" s="46"/>
      <c r="AT10" s="47">
        <f>データ!W6</f>
        <v>0.49</v>
      </c>
      <c r="AU10" s="47"/>
      <c r="AV10" s="47"/>
      <c r="AW10" s="47"/>
      <c r="AX10" s="47"/>
      <c r="AY10" s="47"/>
      <c r="AZ10" s="47"/>
      <c r="BA10" s="47"/>
      <c r="BB10" s="47">
        <f>データ!X6</f>
        <v>2073.4699999999998</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108</v>
      </c>
      <c r="BM16" s="70"/>
      <c r="BN16" s="70"/>
      <c r="BO16" s="70"/>
      <c r="BP16" s="70"/>
      <c r="BQ16" s="70"/>
      <c r="BR16" s="70"/>
      <c r="BS16" s="70"/>
      <c r="BT16" s="70"/>
      <c r="BU16" s="70"/>
      <c r="BV16" s="70"/>
      <c r="BW16" s="70"/>
      <c r="BX16" s="70"/>
      <c r="BY16" s="70"/>
      <c r="BZ16" s="7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45</v>
      </c>
      <c r="BM45" s="64"/>
      <c r="BN45" s="64"/>
      <c r="BO45" s="64"/>
      <c r="BP45" s="64"/>
      <c r="BQ45" s="64"/>
      <c r="BR45" s="64"/>
      <c r="BS45" s="64"/>
      <c r="BT45" s="64"/>
      <c r="BU45" s="64"/>
      <c r="BV45" s="64"/>
      <c r="BW45" s="64"/>
      <c r="BX45" s="64"/>
      <c r="BY45" s="64"/>
      <c r="BZ45" s="6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109</v>
      </c>
      <c r="BM47" s="70"/>
      <c r="BN47" s="70"/>
      <c r="BO47" s="70"/>
      <c r="BP47" s="70"/>
      <c r="BQ47" s="70"/>
      <c r="BR47" s="70"/>
      <c r="BS47" s="70"/>
      <c r="BT47" s="70"/>
      <c r="BU47" s="70"/>
      <c r="BV47" s="70"/>
      <c r="BW47" s="70"/>
      <c r="BX47" s="70"/>
      <c r="BY47" s="70"/>
      <c r="BZ47" s="71"/>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2">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110</v>
      </c>
      <c r="BM66" s="70"/>
      <c r="BN66" s="70"/>
      <c r="BO66" s="70"/>
      <c r="BP66" s="70"/>
      <c r="BQ66" s="70"/>
      <c r="BR66" s="70"/>
      <c r="BS66" s="70"/>
      <c r="BT66" s="70"/>
      <c r="BU66" s="70"/>
      <c r="BV66" s="70"/>
      <c r="BW66" s="70"/>
      <c r="BX66" s="70"/>
      <c r="BY66" s="70"/>
      <c r="BZ66" s="71"/>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2">
      <c r="C83" s="2" t="s">
        <v>46</v>
      </c>
    </row>
    <row r="84" spans="1:78" x14ac:dyDescent="0.2">
      <c r="C84" s="2"/>
    </row>
    <row r="85" spans="1:78" hidden="1" x14ac:dyDescent="0.2">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2">
      <c r="B86" s="6"/>
      <c r="C86" s="6"/>
      <c r="D86" s="6"/>
      <c r="E86" s="6" t="str">
        <f>データ!AI6</f>
        <v/>
      </c>
      <c r="F86" s="6" t="s">
        <v>41</v>
      </c>
      <c r="G86" s="6" t="s">
        <v>41</v>
      </c>
      <c r="H86" s="6" t="str">
        <f>データ!BP6</f>
        <v>【747.76】</v>
      </c>
      <c r="I86" s="6" t="str">
        <f>データ!CA6</f>
        <v>【59.51】</v>
      </c>
      <c r="J86" s="6" t="str">
        <f>データ!CL6</f>
        <v>【261.46】</v>
      </c>
      <c r="K86" s="6" t="str">
        <f>データ!CW6</f>
        <v>【52.23】</v>
      </c>
      <c r="L86" s="6" t="str">
        <f>データ!DH6</f>
        <v>【85.82】</v>
      </c>
      <c r="M86" s="6" t="s">
        <v>41</v>
      </c>
      <c r="N86" s="6" t="s">
        <v>41</v>
      </c>
      <c r="O86" s="6" t="str">
        <f>データ!EO6</f>
        <v>【0.02】</v>
      </c>
    </row>
  </sheetData>
  <sheetProtection algorithmName="SHA-512" hashValue="CHR2XeEBWu9kNeEtH6ZHvHld44DwgUOcMNdpmYCCfTpcukrIQLfxikWgRDMoke/aeO5o74xk5vpadGQ+p2VYvA==" saltValue="6qZIXmCWfFrxBZJwCNPjc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2"/>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2">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34</v>
      </c>
      <c r="C3" s="30" t="s">
        <v>61</v>
      </c>
      <c r="D3" s="30" t="s">
        <v>62</v>
      </c>
      <c r="E3" s="30" t="s">
        <v>5</v>
      </c>
      <c r="F3" s="30" t="s">
        <v>4</v>
      </c>
      <c r="G3" s="30" t="s">
        <v>27</v>
      </c>
      <c r="H3" s="77" t="s">
        <v>58</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63</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48</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15</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2">
      <c r="A6" s="28" t="s">
        <v>95</v>
      </c>
      <c r="B6" s="33">
        <f t="shared" ref="B6:X6" si="1">B7</f>
        <v>2018</v>
      </c>
      <c r="C6" s="33">
        <f t="shared" si="1"/>
        <v>35246</v>
      </c>
      <c r="D6" s="33">
        <f t="shared" si="1"/>
        <v>47</v>
      </c>
      <c r="E6" s="33">
        <f t="shared" si="1"/>
        <v>17</v>
      </c>
      <c r="F6" s="33">
        <f t="shared" si="1"/>
        <v>5</v>
      </c>
      <c r="G6" s="33">
        <f t="shared" si="1"/>
        <v>0</v>
      </c>
      <c r="H6" s="33" t="str">
        <f t="shared" si="1"/>
        <v>岩手県　一戸町</v>
      </c>
      <c r="I6" s="33" t="str">
        <f t="shared" si="1"/>
        <v>法非適用</v>
      </c>
      <c r="J6" s="33" t="str">
        <f t="shared" si="1"/>
        <v>下水道事業</v>
      </c>
      <c r="K6" s="33" t="str">
        <f t="shared" si="1"/>
        <v>農業集落排水</v>
      </c>
      <c r="L6" s="33" t="str">
        <f t="shared" si="1"/>
        <v>F2</v>
      </c>
      <c r="M6" s="33" t="str">
        <f t="shared" si="1"/>
        <v>非設置</v>
      </c>
      <c r="N6" s="37" t="str">
        <f t="shared" si="1"/>
        <v>-</v>
      </c>
      <c r="O6" s="37" t="str">
        <f t="shared" si="1"/>
        <v>該当数値なし</v>
      </c>
      <c r="P6" s="37">
        <f t="shared" si="1"/>
        <v>8.2100000000000009</v>
      </c>
      <c r="Q6" s="37">
        <f t="shared" si="1"/>
        <v>100</v>
      </c>
      <c r="R6" s="37">
        <f t="shared" si="1"/>
        <v>4104</v>
      </c>
      <c r="S6" s="37">
        <f t="shared" si="1"/>
        <v>12570</v>
      </c>
      <c r="T6" s="37">
        <f t="shared" si="1"/>
        <v>300.02999999999997</v>
      </c>
      <c r="U6" s="37">
        <f t="shared" si="1"/>
        <v>41.9</v>
      </c>
      <c r="V6" s="37">
        <f t="shared" si="1"/>
        <v>1016</v>
      </c>
      <c r="W6" s="37">
        <f t="shared" si="1"/>
        <v>0.49</v>
      </c>
      <c r="X6" s="37">
        <f t="shared" si="1"/>
        <v>2073.4699999999998</v>
      </c>
      <c r="Y6" s="41">
        <f t="shared" ref="Y6:AH6" si="2">IF(Y7="",NA(),Y7)</f>
        <v>42.14</v>
      </c>
      <c r="Z6" s="41">
        <f t="shared" si="2"/>
        <v>70.13</v>
      </c>
      <c r="AA6" s="41">
        <f t="shared" si="2"/>
        <v>59.83</v>
      </c>
      <c r="AB6" s="41">
        <f t="shared" si="2"/>
        <v>63.06</v>
      </c>
      <c r="AC6" s="41">
        <f t="shared" si="2"/>
        <v>62.31</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1326.86</v>
      </c>
      <c r="BG6" s="41">
        <f t="shared" si="5"/>
        <v>216.7</v>
      </c>
      <c r="BH6" s="41">
        <f t="shared" si="5"/>
        <v>1988.18</v>
      </c>
      <c r="BI6" s="41">
        <f t="shared" si="5"/>
        <v>1685.01</v>
      </c>
      <c r="BJ6" s="41">
        <f t="shared" si="5"/>
        <v>1366.72</v>
      </c>
      <c r="BK6" s="41">
        <f t="shared" si="5"/>
        <v>1044.8</v>
      </c>
      <c r="BL6" s="41">
        <f t="shared" si="5"/>
        <v>1081.8</v>
      </c>
      <c r="BM6" s="41">
        <f t="shared" si="5"/>
        <v>974.93</v>
      </c>
      <c r="BN6" s="41">
        <f t="shared" si="5"/>
        <v>855.8</v>
      </c>
      <c r="BO6" s="41">
        <f t="shared" si="5"/>
        <v>789.46</v>
      </c>
      <c r="BP6" s="37" t="str">
        <f>IF(BP7="","",IF(BP7="-","【-】","【"&amp;SUBSTITUTE(TEXT(BP7,"#,##0.00"),"-","△")&amp;"】"))</f>
        <v>【747.76】</v>
      </c>
      <c r="BQ6" s="41">
        <f t="shared" ref="BQ6:BZ6" si="6">IF(BQ7="",NA(),BQ7)</f>
        <v>40.93</v>
      </c>
      <c r="BR6" s="41">
        <f t="shared" si="6"/>
        <v>53.73</v>
      </c>
      <c r="BS6" s="41">
        <f t="shared" si="6"/>
        <v>31.33</v>
      </c>
      <c r="BT6" s="41">
        <f t="shared" si="6"/>
        <v>34.520000000000003</v>
      </c>
      <c r="BU6" s="41">
        <f t="shared" si="6"/>
        <v>34.299999999999997</v>
      </c>
      <c r="BV6" s="41">
        <f t="shared" si="6"/>
        <v>50.82</v>
      </c>
      <c r="BW6" s="41">
        <f t="shared" si="6"/>
        <v>52.19</v>
      </c>
      <c r="BX6" s="41">
        <f t="shared" si="6"/>
        <v>55.32</v>
      </c>
      <c r="BY6" s="41">
        <f t="shared" si="6"/>
        <v>59.8</v>
      </c>
      <c r="BZ6" s="41">
        <f t="shared" si="6"/>
        <v>57.77</v>
      </c>
      <c r="CA6" s="37" t="str">
        <f>IF(CA7="","",IF(CA7="-","【-】","【"&amp;SUBSTITUTE(TEXT(CA7,"#,##0.00"),"-","△")&amp;"】"))</f>
        <v>【59.51】</v>
      </c>
      <c r="CB6" s="41">
        <f t="shared" ref="CB6:CK6" si="7">IF(CB7="",NA(),CB7)</f>
        <v>448.07</v>
      </c>
      <c r="CC6" s="41">
        <f t="shared" si="7"/>
        <v>341.93</v>
      </c>
      <c r="CD6" s="41">
        <f t="shared" si="7"/>
        <v>588.89</v>
      </c>
      <c r="CE6" s="41">
        <f t="shared" si="7"/>
        <v>538.79</v>
      </c>
      <c r="CF6" s="41">
        <f t="shared" si="7"/>
        <v>546.64</v>
      </c>
      <c r="CG6" s="41">
        <f t="shared" si="7"/>
        <v>300.52</v>
      </c>
      <c r="CH6" s="41">
        <f t="shared" si="7"/>
        <v>296.14</v>
      </c>
      <c r="CI6" s="41">
        <f t="shared" si="7"/>
        <v>283.17</v>
      </c>
      <c r="CJ6" s="41">
        <f t="shared" si="7"/>
        <v>263.76</v>
      </c>
      <c r="CK6" s="41">
        <f t="shared" si="7"/>
        <v>274.35000000000002</v>
      </c>
      <c r="CL6" s="37" t="str">
        <f>IF(CL7="","",IF(CL7="-","【-】","【"&amp;SUBSTITUTE(TEXT(CL7,"#,##0.00"),"-","△")&amp;"】"))</f>
        <v>【261.46】</v>
      </c>
      <c r="CM6" s="41">
        <f t="shared" ref="CM6:CV6" si="8">IF(CM7="",NA(),CM7)</f>
        <v>35.950000000000003</v>
      </c>
      <c r="CN6" s="41">
        <f t="shared" si="8"/>
        <v>36.42</v>
      </c>
      <c r="CO6" s="41">
        <f t="shared" si="8"/>
        <v>36.11</v>
      </c>
      <c r="CP6" s="41">
        <f t="shared" si="8"/>
        <v>36.11</v>
      </c>
      <c r="CQ6" s="41">
        <f t="shared" si="8"/>
        <v>35.64</v>
      </c>
      <c r="CR6" s="41">
        <f t="shared" si="8"/>
        <v>53.24</v>
      </c>
      <c r="CS6" s="41">
        <f t="shared" si="8"/>
        <v>52.31</v>
      </c>
      <c r="CT6" s="41">
        <f t="shared" si="8"/>
        <v>60.65</v>
      </c>
      <c r="CU6" s="41">
        <f t="shared" si="8"/>
        <v>51.75</v>
      </c>
      <c r="CV6" s="41">
        <f t="shared" si="8"/>
        <v>50.68</v>
      </c>
      <c r="CW6" s="37" t="str">
        <f>IF(CW7="","",IF(CW7="-","【-】","【"&amp;SUBSTITUTE(TEXT(CW7,"#,##0.00"),"-","△")&amp;"】"))</f>
        <v>【52.23】</v>
      </c>
      <c r="CX6" s="41">
        <f t="shared" ref="CX6:DG6" si="9">IF(CX7="",NA(),CX7)</f>
        <v>88.76</v>
      </c>
      <c r="CY6" s="41">
        <f t="shared" si="9"/>
        <v>88.25</v>
      </c>
      <c r="CZ6" s="41">
        <f t="shared" si="9"/>
        <v>89.88</v>
      </c>
      <c r="DA6" s="41">
        <f t="shared" si="9"/>
        <v>90.11</v>
      </c>
      <c r="DB6" s="41">
        <f t="shared" si="9"/>
        <v>90.16</v>
      </c>
      <c r="DC6" s="41">
        <f t="shared" si="9"/>
        <v>84.07</v>
      </c>
      <c r="DD6" s="41">
        <f t="shared" si="9"/>
        <v>84.32</v>
      </c>
      <c r="DE6" s="41">
        <f t="shared" si="9"/>
        <v>84.58</v>
      </c>
      <c r="DF6" s="41">
        <f t="shared" si="9"/>
        <v>84.84</v>
      </c>
      <c r="DG6" s="41">
        <f t="shared" si="9"/>
        <v>84.86</v>
      </c>
      <c r="DH6" s="37" t="str">
        <f>IF(DH7="","",IF(DH7="-","【-】","【"&amp;SUBSTITUTE(TEXT(DH7,"#,##0.00"),"-","△")&amp;"】"))</f>
        <v>【85.82】</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0.02</v>
      </c>
      <c r="EK6" s="41">
        <f t="shared" si="12"/>
        <v>0.01</v>
      </c>
      <c r="EL6" s="41">
        <f t="shared" si="12"/>
        <v>2.0499999999999998</v>
      </c>
      <c r="EM6" s="41">
        <f t="shared" si="12"/>
        <v>0.01</v>
      </c>
      <c r="EN6" s="41">
        <f t="shared" si="12"/>
        <v>0.01</v>
      </c>
      <c r="EO6" s="37" t="str">
        <f>IF(EO7="","",IF(EO7="-","【-】","【"&amp;SUBSTITUTE(TEXT(EO7,"#,##0.00"),"-","△")&amp;"】"))</f>
        <v>【0.02】</v>
      </c>
    </row>
    <row r="7" spans="1:145" s="27" customFormat="1" x14ac:dyDescent="0.2">
      <c r="A7" s="28"/>
      <c r="B7" s="34">
        <v>2018</v>
      </c>
      <c r="C7" s="34">
        <v>35246</v>
      </c>
      <c r="D7" s="34">
        <v>47</v>
      </c>
      <c r="E7" s="34">
        <v>17</v>
      </c>
      <c r="F7" s="34">
        <v>5</v>
      </c>
      <c r="G7" s="34">
        <v>0</v>
      </c>
      <c r="H7" s="34" t="s">
        <v>96</v>
      </c>
      <c r="I7" s="34" t="s">
        <v>97</v>
      </c>
      <c r="J7" s="34" t="s">
        <v>98</v>
      </c>
      <c r="K7" s="34" t="s">
        <v>99</v>
      </c>
      <c r="L7" s="34" t="s">
        <v>100</v>
      </c>
      <c r="M7" s="34" t="s">
        <v>101</v>
      </c>
      <c r="N7" s="38" t="s">
        <v>41</v>
      </c>
      <c r="O7" s="38" t="s">
        <v>102</v>
      </c>
      <c r="P7" s="38">
        <v>8.2100000000000009</v>
      </c>
      <c r="Q7" s="38">
        <v>100</v>
      </c>
      <c r="R7" s="38">
        <v>4104</v>
      </c>
      <c r="S7" s="38">
        <v>12570</v>
      </c>
      <c r="T7" s="38">
        <v>300.02999999999997</v>
      </c>
      <c r="U7" s="38">
        <v>41.9</v>
      </c>
      <c r="V7" s="38">
        <v>1016</v>
      </c>
      <c r="W7" s="38">
        <v>0.49</v>
      </c>
      <c r="X7" s="38">
        <v>2073.4699999999998</v>
      </c>
      <c r="Y7" s="38">
        <v>42.14</v>
      </c>
      <c r="Z7" s="38">
        <v>70.13</v>
      </c>
      <c r="AA7" s="38">
        <v>59.83</v>
      </c>
      <c r="AB7" s="38">
        <v>63.06</v>
      </c>
      <c r="AC7" s="38">
        <v>62.31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1326.86</v>
      </c>
      <c r="BG7" s="38">
        <v>216.7</v>
      </c>
      <c r="BH7" s="38">
        <v>1988.18</v>
      </c>
      <c r="BI7" s="38">
        <v>1685.01</v>
      </c>
      <c r="BJ7" s="38">
        <v>1366.72</v>
      </c>
      <c r="BK7" s="38">
        <v>1044.8</v>
      </c>
      <c r="BL7" s="38">
        <v>1081.8</v>
      </c>
      <c r="BM7" s="38">
        <v>974.93</v>
      </c>
      <c r="BN7" s="38">
        <v>855.8</v>
      </c>
      <c r="BO7" s="38">
        <v>789.46</v>
      </c>
      <c r="BP7" s="38">
        <v>747.76</v>
      </c>
      <c r="BQ7" s="38">
        <v>40.93</v>
      </c>
      <c r="BR7" s="38">
        <v>53.73</v>
      </c>
      <c r="BS7" s="38">
        <v>31.33</v>
      </c>
      <c r="BT7" s="38">
        <v>34.520000000000003</v>
      </c>
      <c r="BU7" s="38">
        <v>34.299999999999997</v>
      </c>
      <c r="BV7" s="38">
        <v>50.82</v>
      </c>
      <c r="BW7" s="38">
        <v>52.19</v>
      </c>
      <c r="BX7" s="38">
        <v>55.32</v>
      </c>
      <c r="BY7" s="38">
        <v>59.8</v>
      </c>
      <c r="BZ7" s="38">
        <v>57.77</v>
      </c>
      <c r="CA7" s="38">
        <v>59.51</v>
      </c>
      <c r="CB7" s="38">
        <v>448.07</v>
      </c>
      <c r="CC7" s="38">
        <v>341.93</v>
      </c>
      <c r="CD7" s="38">
        <v>588.89</v>
      </c>
      <c r="CE7" s="38">
        <v>538.79</v>
      </c>
      <c r="CF7" s="38">
        <v>546.64</v>
      </c>
      <c r="CG7" s="38">
        <v>300.52</v>
      </c>
      <c r="CH7" s="38">
        <v>296.14</v>
      </c>
      <c r="CI7" s="38">
        <v>283.17</v>
      </c>
      <c r="CJ7" s="38">
        <v>263.76</v>
      </c>
      <c r="CK7" s="38">
        <v>274.35000000000002</v>
      </c>
      <c r="CL7" s="38">
        <v>261.45999999999998</v>
      </c>
      <c r="CM7" s="38">
        <v>35.950000000000003</v>
      </c>
      <c r="CN7" s="38">
        <v>36.42</v>
      </c>
      <c r="CO7" s="38">
        <v>36.11</v>
      </c>
      <c r="CP7" s="38">
        <v>36.11</v>
      </c>
      <c r="CQ7" s="38">
        <v>35.64</v>
      </c>
      <c r="CR7" s="38">
        <v>53.24</v>
      </c>
      <c r="CS7" s="38">
        <v>52.31</v>
      </c>
      <c r="CT7" s="38">
        <v>60.65</v>
      </c>
      <c r="CU7" s="38">
        <v>51.75</v>
      </c>
      <c r="CV7" s="38">
        <v>50.68</v>
      </c>
      <c r="CW7" s="38">
        <v>52.23</v>
      </c>
      <c r="CX7" s="38">
        <v>88.76</v>
      </c>
      <c r="CY7" s="38">
        <v>88.25</v>
      </c>
      <c r="CZ7" s="38">
        <v>89.88</v>
      </c>
      <c r="DA7" s="38">
        <v>90.11</v>
      </c>
      <c r="DB7" s="38">
        <v>90.16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市町村課</cp:lastModifiedBy>
  <cp:lastPrinted>2020-01-29T06:22:04Z</cp:lastPrinted>
  <dcterms:created xsi:type="dcterms:W3CDTF">2019-12-05T05:16:07Z</dcterms:created>
  <dcterms:modified xsi:type="dcterms:W3CDTF">2020-01-29T06:22:06Z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2020-01-24T02:48:58Z</vt:filetime>
  </property>
</Properties>
</file>