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8T1TzVNLfMymrbrR2jLrTlBlcAROEUiooUR3haA7h1UnJ9aiphnR2AIrjpaYR4r/63mbFJS1nxyynZjogAgSpQ==" workbookSaltValue="Lg59id9yC37NmWvXSWlKCQ==" workbookSpinCount="100000" lockStructure="1"/>
  <bookViews>
    <workbookView xWindow="0" yWindow="0" windowWidth="15360" windowHeight="7632"/>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<sst xmlns="http://schemas.openxmlformats.org/spreadsheetml/2006/main" count="228" uniqueCount="111">
  <si>
    <t>人口密度</t>
    <rPh sb="0" eb="2">
      <t>ジンコウ</t>
    </rPh>
    <rPh sb="2" eb="4">
      <t>ミツド</t>
    </rPh>
    <phoneticPr fontId="2"/>
  </si>
  <si>
    <t>⑦施設利用率(％)</t>
    <rPh sb="1" eb="3">
      <t>シセツ</t>
    </rPh>
    <rPh sb="3" eb="6">
      <t>リヨウリツ</t>
    </rPh>
    <phoneticPr fontId="2"/>
  </si>
  <si>
    <t>処理区域内人口</t>
  </si>
  <si>
    <t>経営比較分析表（平成30年度決算）</t>
  </si>
  <si>
    <t>事業CD</t>
    <rPh sb="0" eb="2">
      <t>ジギョウ</t>
    </rPh>
    <phoneticPr fontId="2"/>
  </si>
  <si>
    <t>業種CD</t>
    <rPh sb="0" eb="2">
      <t>ギョウシュ</t>
    </rPh>
    <phoneticPr fontId="2"/>
  </si>
  <si>
    <t>管理者の情報</t>
    <rPh sb="0" eb="3">
      <t>カンリシャ</t>
    </rPh>
    <rPh sb="4" eb="6">
      <t>ジョウホウ</t>
    </rPh>
    <phoneticPr fontId="2"/>
  </si>
  <si>
    <t>事業名</t>
  </si>
  <si>
    <t>業務名</t>
    <rPh sb="2" eb="3">
      <t>メイ</t>
    </rPh>
    <phoneticPr fontId="2"/>
  </si>
  <si>
    <t>1⑤</t>
  </si>
  <si>
    <t>全体総括</t>
    <rPh sb="0" eb="2">
      <t>ゼンタイ</t>
    </rPh>
    <rPh sb="2" eb="4">
      <t>ソウカツ</t>
    </rPh>
    <phoneticPr fontId="2"/>
  </si>
  <si>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</si>
  <si>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</si>
  <si>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</si>
  <si>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2"/>
  </si>
  <si>
    <t>⑤経費回収率(％)</t>
  </si>
  <si>
    <t>類似団体区分</t>
    <rPh sb="4" eb="6">
      <t>クブン</t>
    </rPh>
    <phoneticPr fontId="2"/>
  </si>
  <si>
    <t>人口（人）</t>
    <rPh sb="0" eb="2">
      <t>ジンコウ</t>
    </rPh>
    <rPh sb="3" eb="4">
      <t>ヒト</t>
    </rPh>
    <phoneticPr fontId="2"/>
  </si>
  <si>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</si>
  <si>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2"/>
  </si>
  <si>
    <t>大項目</t>
    <rPh sb="0" eb="3">
      <t>ダイコウモク</t>
    </rPh>
    <phoneticPr fontId="2"/>
  </si>
  <si>
    <t>当該団体値（当該値）</t>
    <rPh sb="2" eb="4">
      <t>ダンタイ</t>
    </rPh>
    <phoneticPr fontId="2"/>
  </si>
  <si>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</si>
  <si>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</si>
  <si>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</si>
  <si>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普及率(％)</t>
  </si>
  <si>
    <t>①収益的収支比率(％)</t>
    <rPh sb="1" eb="4">
      <t>シュウエキテキ</t>
    </rPh>
    <phoneticPr fontId="2"/>
  </si>
  <si>
    <t>施設CD</t>
    <rPh sb="0" eb="2">
      <t>シセツ</t>
    </rPh>
    <phoneticPr fontId="2"/>
  </si>
  <si>
    <t>有収率(％)</t>
    <rPh sb="0" eb="1">
      <t>ユウ</t>
    </rPh>
    <rPh sb="1" eb="3">
      <t>シュウリツ</t>
    </rPh>
    <phoneticPr fontId="2"/>
  </si>
  <si>
    <t>③流動比率(％)</t>
    <rPh sb="1" eb="3">
      <t>リュウドウ</t>
    </rPh>
    <rPh sb="3" eb="5">
      <t>ヒリツ</t>
    </rPh>
    <phoneticPr fontId="2"/>
  </si>
  <si>
    <t>1. 経営の健全性・効率性</t>
  </si>
  <si>
    <t>平成30年度全国平均</t>
  </si>
  <si>
    <t>処理区域内人口(人)</t>
    <rPh sb="0" eb="2">
      <t>ショリ</t>
    </rPh>
    <rPh sb="2" eb="5">
      <t>クイキナイ</t>
    </rPh>
    <phoneticPr fontId="2"/>
  </si>
  <si>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2"/>
  </si>
  <si>
    <t>年度</t>
    <rPh sb="0" eb="2">
      <t>ネンド</t>
    </rPh>
    <phoneticPr fontId="2"/>
  </si>
  <si>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</si>
  <si>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2"/>
  </si>
  <si>
    <t>－</t>
  </si>
  <si>
    <t>2①</t>
  </si>
  <si>
    <t>類似団体平均値（平均値）</t>
  </si>
  <si>
    <t>【】</t>
  </si>
  <si>
    <t>-</t>
  </si>
  <si>
    <t>分析欄</t>
    <rPh sb="0" eb="2">
      <t>ブンセキ</t>
    </rPh>
    <rPh sb="2" eb="3">
      <t>ラン</t>
    </rPh>
    <phoneticPr fontId="2"/>
  </si>
  <si>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</si>
  <si>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</si>
  <si>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</si>
  <si>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2"/>
  </si>
  <si>
    <t>全国平均</t>
    <rPh sb="0" eb="2">
      <t>ゼンコク</t>
    </rPh>
    <rPh sb="2" eb="4">
      <t>ヘイキン</t>
    </rPh>
    <phoneticPr fontId="2"/>
  </si>
  <si>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</si>
  <si>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</si>
  <si>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</si>
  <si>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</si>
  <si>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</si>
  <si>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</si>
  <si>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</si>
  <si>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2"/>
  </si>
  <si>
    <t>2③</t>
  </si>
  <si>
    <t>下水道事業(法非適用)</t>
    <rPh sb="3" eb="5">
      <t>ジギョウ</t>
    </rPh>
    <rPh sb="6" eb="7">
      <t>ホウ</t>
    </rPh>
    <rPh sb="7" eb="8">
      <t>ヒ</t>
    </rPh>
    <rPh sb="8" eb="10">
      <t>テキヨウ</t>
    </rPh>
    <phoneticPr fontId="2"/>
  </si>
  <si>
    <t>基本情報</t>
    <rPh sb="0" eb="2">
      <t>キホン</t>
    </rPh>
    <rPh sb="2" eb="4">
      <t>ジョウホウ</t>
    </rPh>
    <phoneticPr fontId="2"/>
  </si>
  <si>
    <t>項番</t>
    <rPh sb="0" eb="2">
      <t>コウバン</t>
    </rPh>
    <phoneticPr fontId="2"/>
  </si>
  <si>
    <t>都道府県名</t>
    <rPh sb="0" eb="4">
      <t>トドウフケン</t>
    </rPh>
    <rPh sb="4" eb="5">
      <t>メイ</t>
    </rPh>
    <phoneticPr fontId="2"/>
  </si>
  <si>
    <t>団体CD</t>
    <rPh sb="0" eb="2">
      <t>ダンタイ</t>
    </rPh>
    <phoneticPr fontId="2"/>
  </si>
  <si>
    <t>業務CD</t>
    <rPh sb="0" eb="2">
      <t>ギョウム</t>
    </rPh>
    <phoneticPr fontId="2"/>
  </si>
  <si>
    <t>中項目</t>
    <rPh sb="0" eb="1">
      <t>チュウ</t>
    </rPh>
    <rPh sb="1" eb="3">
      <t>コウモク</t>
    </rPh>
    <phoneticPr fontId="2"/>
  </si>
  <si>
    <t>⑥汚水処理原価(円)</t>
    <rPh sb="1" eb="3">
      <t>オスイ</t>
    </rPh>
    <rPh sb="3" eb="5">
      <t>ショリ</t>
    </rPh>
    <rPh sb="5" eb="7">
      <t>ゲンカ</t>
    </rPh>
    <rPh sb="8" eb="9">
      <t>エン</t>
    </rPh>
    <phoneticPr fontId="2"/>
  </si>
  <si>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</si>
  <si>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</si>
  <si>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2"/>
  </si>
  <si>
    <t>②管渠老朽化率(％)</t>
  </si>
  <si>
    <t>③管渠改善率(％)</t>
  </si>
  <si>
    <t>小項目</t>
    <rPh sb="0" eb="3">
      <t>ショウコウモク</t>
    </rPh>
    <phoneticPr fontId="2"/>
  </si>
  <si>
    <t>法適・法非適</t>
    <rPh sb="0" eb="1">
      <t>ホウ</t>
    </rPh>
    <rPh sb="1" eb="2">
      <t>テキ</t>
    </rPh>
    <rPh sb="3" eb="4">
      <t>ホウ</t>
    </rPh>
    <rPh sb="4" eb="5">
      <t>ヒ</t>
    </rPh>
    <rPh sb="5" eb="6">
      <t>テキ</t>
    </rPh>
    <phoneticPr fontId="2"/>
  </si>
  <si>
    <t>業種名称</t>
    <rPh sb="0" eb="2">
      <t>ギョウシュ</t>
    </rPh>
    <rPh sb="2" eb="4">
      <t>メイショウ</t>
    </rPh>
    <phoneticPr fontId="2"/>
  </si>
  <si>
    <t>事業名称</t>
    <rPh sb="0" eb="2">
      <t>ジギョウ</t>
    </rPh>
    <rPh sb="2" eb="4">
      <t>メイショウ</t>
    </rPh>
    <phoneticPr fontId="2"/>
  </si>
  <si>
    <t>類似団体</t>
    <rPh sb="0" eb="2">
      <t>ルイジ</t>
    </rPh>
    <rPh sb="2" eb="4">
      <t>ダンタイ</t>
    </rPh>
    <phoneticPr fontId="2"/>
  </si>
  <si>
    <t>資金不足比率</t>
    <rPh sb="0" eb="2">
      <t>シキン</t>
    </rPh>
    <rPh sb="2" eb="4">
      <t>フソク</t>
    </rPh>
    <rPh sb="4" eb="6">
      <t>ヒリツ</t>
    </rPh>
    <phoneticPr fontId="2"/>
  </si>
  <si>
    <t>自己資本構成比率</t>
    <rPh sb="0" eb="2">
      <t>ジコ</t>
    </rPh>
    <rPh sb="2" eb="4">
      <t>シホン</t>
    </rPh>
    <rPh sb="4" eb="6">
      <t>コウセイ</t>
    </rPh>
    <rPh sb="6" eb="8">
      <t>ヒリツ</t>
    </rPh>
    <phoneticPr fontId="2"/>
  </si>
  <si>
    <t>普及率</t>
    <rPh sb="0" eb="2">
      <t>フキュウ</t>
    </rPh>
    <rPh sb="2" eb="3">
      <t>リツ</t>
    </rPh>
    <phoneticPr fontId="2"/>
  </si>
  <si>
    <t>有収率</t>
    <rPh sb="0" eb="1">
      <t>ユウ</t>
    </rPh>
    <rPh sb="1" eb="3">
      <t>シュウリツ</t>
    </rPh>
    <phoneticPr fontId="2"/>
  </si>
  <si>
    <t>1ヶ月20㎥当たり家庭料金</t>
    <rPh sb="2" eb="3">
      <t>ゲツ</t>
    </rPh>
    <rPh sb="6" eb="7">
      <t>ア</t>
    </rPh>
    <rPh sb="9" eb="11">
      <t>カテイ</t>
    </rPh>
    <rPh sb="11" eb="13">
      <t>リョウキン</t>
    </rPh>
    <phoneticPr fontId="2"/>
  </si>
  <si>
    <t>人口</t>
    <rPh sb="0" eb="2">
      <t>ジンコウ</t>
    </rPh>
    <phoneticPr fontId="2"/>
  </si>
  <si>
    <t>面積</t>
    <rPh sb="0" eb="2">
      <t>メンセキ</t>
    </rPh>
    <phoneticPr fontId="2"/>
  </si>
  <si>
    <t>処理区域面積</t>
  </si>
  <si>
    <t>処理区域内人口密度</t>
  </si>
  <si>
    <t>比率(N-4)</t>
    <rPh sb="0" eb="2">
      <t>ヒリツ</t>
    </rPh>
    <phoneticPr fontId="2"/>
  </si>
  <si>
    <t>比率(N-3)</t>
    <rPh sb="0" eb="2">
      <t>ヒリツ</t>
    </rPh>
    <phoneticPr fontId="2"/>
  </si>
  <si>
    <t>比率(N-2)</t>
    <rPh sb="0" eb="2">
      <t>ヒリツ</t>
    </rPh>
    <phoneticPr fontId="2"/>
  </si>
  <si>
    <t>比率(N-1)</t>
    <rPh sb="0" eb="2">
      <t>ヒリツ</t>
    </rPh>
    <phoneticPr fontId="2"/>
  </si>
  <si>
    <t>比率(N)</t>
    <rPh sb="0" eb="2">
      <t>ヒリツ</t>
    </rPh>
    <phoneticPr fontId="2"/>
  </si>
  <si>
    <t>全国平均</t>
  </si>
  <si>
    <t>類似団体平均(N-4)</t>
  </si>
  <si>
    <t>類似団体平均(N-3)</t>
  </si>
  <si>
    <t>類似団体平均(N-2)</t>
  </si>
  <si>
    <t>類似団体平均(N-1)</t>
  </si>
  <si>
    <t>類似団体平均(N)</t>
  </si>
  <si>
    <t>参照用</t>
    <rPh sb="0" eb="3">
      <t>サンショウヨウ</t>
    </rPh>
    <phoneticPr fontId="2"/>
  </si>
  <si>
    <t>岩手県　一戸町</t>
  </si>
  <si>
    <t>法非適用</t>
  </si>
  <si>
    <t>下水道事業</t>
  </si>
  <si>
    <t>農業集落排水</t>
  </si>
  <si>
    <t>F2</t>
  </si>
  <si>
    <t>非設置</t>
  </si>
  <si>
    <t>該当数値なし</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</si>
  <si>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</si>
  <si>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</si>
  <si>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</si>
  <si>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</si>
  <si>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Ｎ年度</t>
    <rPh sb="1" eb="3">
      <t>ネンド</t>
    </rPh>
    <phoneticPr fontId="2"/>
  </si>
  <si>
    <t>①収益的収支比率については、当該年度は赤字であることを示しているが、昨年度に比べると改善している。今後は、地方債償還金も減少していく見込みとなっていることから、本指標は改善する見込みである。
④企業債残高対事業規模比率については、既に整備事業が完了しており、また、資本費平準化債を含めた地方債の新規発行を抑制しているため、今後は減少傾向を示すと予測される。
⑤経費回収率については、汚水処理費の約半数を地方債の元利償還金が占めていることが考えられる。ただし、今後は地方債償還金が減少していくこと、新規の地方債発行も抑制していることから、改善が見込まれるが、適正な使用料収入の確保、及び汚水処理費の削減に取り組む必要がある。
⑥汚水処理原価については、汚水処理費の約半数を地方債の元利償還金が占めていることが考えられる。ただし、今後は地方債償還金が減少していくこと、新規の地方債発行も抑制していることから、改善が見込まれる。
⑦施設利用率については、類似団体に比べて低い数値を示しているが、現状一池で汚水処理を行っており、施設が遊休状態にあるわけではないため、現状維持が必要と考えられる。
⑧水洗化率については、類似団体に比べて良好な数値となっている。今後も水洗化率向上のために広報活動等を行い、新規接続者獲得に努めていきたい。</t>
    <rPh sb="1" eb="3">
      <t>シュウエキ</t>
    </rPh>
    <rPh sb="3" eb="4">
      <t>テキ</t>
    </rPh>
    <rPh sb="4" eb="6">
      <t>シュウシ</t>
    </rPh>
    <rPh sb="6" eb="8">
      <t>ヒリツ</t>
    </rPh>
    <rPh sb="14" eb="16">
      <t>トウガイ</t>
    </rPh>
    <rPh sb="16" eb="18">
      <t>ネンド</t>
    </rPh>
    <rPh sb="19" eb="21">
      <t>アカジ</t>
    </rPh>
    <rPh sb="27" eb="28">
      <t>シメ</t>
    </rPh>
    <rPh sb="34" eb="37">
      <t>サクネンド</t>
    </rPh>
    <rPh sb="38" eb="39">
      <t>クラ</t>
    </rPh>
    <rPh sb="42" eb="44">
      <t>カイゼン</t>
    </rPh>
    <rPh sb="49" eb="51">
      <t>コンゴ</t>
    </rPh>
    <rPh sb="53" eb="56">
      <t>チホウサイ</t>
    </rPh>
    <rPh sb="56" eb="59">
      <t>ショウカンキン</t>
    </rPh>
    <rPh sb="60" eb="62">
      <t>ゲンショウ</t>
    </rPh>
    <rPh sb="66" eb="68">
      <t>ミコ</t>
    </rPh>
    <rPh sb="80" eb="81">
      <t>ホン</t>
    </rPh>
    <rPh sb="81" eb="83">
      <t>シヒョウ</t>
    </rPh>
    <rPh sb="84" eb="86">
      <t>カイゼン</t>
    </rPh>
    <rPh sb="88" eb="90">
      <t>ミコ</t>
    </rPh>
    <rPh sb="97" eb="100">
      <t>キギョウサイ</t>
    </rPh>
    <rPh sb="100" eb="102">
      <t>ザンダカ</t>
    </rPh>
    <rPh sb="102" eb="103">
      <t>タイ</t>
    </rPh>
    <rPh sb="103" eb="105">
      <t>ジギョウ</t>
    </rPh>
    <rPh sb="105" eb="107">
      <t>キボ</t>
    </rPh>
    <rPh sb="107" eb="109">
      <t>ヒリツ</t>
    </rPh>
    <rPh sb="143" eb="145">
      <t>チホウ</t>
    </rPh>
    <rPh sb="180" eb="182">
      <t>ケイヒ</t>
    </rPh>
    <rPh sb="182" eb="185">
      <t>カイシュウリツ</t>
    </rPh>
    <rPh sb="191" eb="193">
      <t>オスイ</t>
    </rPh>
    <rPh sb="193" eb="196">
      <t>ショリヒ</t>
    </rPh>
    <rPh sb="197" eb="198">
      <t>ヤク</t>
    </rPh>
    <rPh sb="198" eb="200">
      <t>ハンスウ</t>
    </rPh>
    <rPh sb="201" eb="204">
      <t>チホウサイ</t>
    </rPh>
    <rPh sb="205" eb="207">
      <t>ガンリ</t>
    </rPh>
    <rPh sb="207" eb="210">
      <t>ショウカンキン</t>
    </rPh>
    <rPh sb="211" eb="212">
      <t>シ</t>
    </rPh>
    <rPh sb="219" eb="220">
      <t>カンガ</t>
    </rPh>
    <rPh sb="229" eb="231">
      <t>コンゴ</t>
    </rPh>
    <rPh sb="232" eb="235">
      <t>チホウサイ</t>
    </rPh>
    <rPh sb="235" eb="238">
      <t>ショウカンキン</t>
    </rPh>
    <rPh sb="239" eb="241">
      <t>ゲンショウ</t>
    </rPh>
    <rPh sb="248" eb="250">
      <t>シンキ</t>
    </rPh>
    <rPh sb="251" eb="254">
      <t>チホウサイ</t>
    </rPh>
    <rPh sb="254" eb="256">
      <t>ハッコウ</t>
    </rPh>
    <rPh sb="257" eb="259">
      <t>ヨクセイ</t>
    </rPh>
    <rPh sb="268" eb="270">
      <t>カイゼン</t>
    </rPh>
    <rPh sb="271" eb="273">
      <t>ミコ</t>
    </rPh>
    <rPh sb="313" eb="315">
      <t>オスイ</t>
    </rPh>
    <rPh sb="315" eb="317">
      <t>ショリ</t>
    </rPh>
    <rPh sb="317" eb="319">
      <t>ゲンカ</t>
    </rPh>
    <rPh sb="413" eb="415">
      <t>シセツ</t>
    </rPh>
    <rPh sb="415" eb="418">
      <t>リヨウリツ</t>
    </rPh>
    <rPh sb="424" eb="426">
      <t>ルイジ</t>
    </rPh>
    <rPh sb="426" eb="428">
      <t>ダンタイ</t>
    </rPh>
    <rPh sb="429" eb="430">
      <t>クラ</t>
    </rPh>
    <rPh sb="432" eb="433">
      <t>ヒク</t>
    </rPh>
    <rPh sb="434" eb="436">
      <t>スウチ</t>
    </rPh>
    <rPh sb="437" eb="438">
      <t>シメ</t>
    </rPh>
    <rPh sb="444" eb="446">
      <t>ゲンジョウ</t>
    </rPh>
    <rPh sb="446" eb="447">
      <t>イチ</t>
    </rPh>
    <rPh sb="447" eb="448">
      <t>イケ</t>
    </rPh>
    <rPh sb="449" eb="451">
      <t>オスイ</t>
    </rPh>
    <rPh sb="451" eb="453">
      <t>ショリ</t>
    </rPh>
    <rPh sb="454" eb="455">
      <t>オコナ</t>
    </rPh>
    <rPh sb="460" eb="462">
      <t>シセツ</t>
    </rPh>
    <rPh sb="463" eb="464">
      <t>アソ</t>
    </rPh>
    <rPh sb="464" eb="465">
      <t>ヤスミ</t>
    </rPh>
    <rPh sb="465" eb="467">
      <t>ジョウタイ</t>
    </rPh>
    <rPh sb="479" eb="481">
      <t>ゲンジョウ</t>
    </rPh>
    <rPh sb="481" eb="483">
      <t>イジ</t>
    </rPh>
    <rPh sb="484" eb="486">
      <t>ヒツヨウ</t>
    </rPh>
    <rPh sb="487" eb="488">
      <t>カンガ</t>
    </rPh>
    <rPh sb="495" eb="498">
      <t>スイセンカ</t>
    </rPh>
    <rPh sb="498" eb="499">
      <t>リツ</t>
    </rPh>
    <rPh sb="505" eb="507">
      <t>ルイジ</t>
    </rPh>
    <rPh sb="507" eb="509">
      <t>ダンタイ</t>
    </rPh>
    <rPh sb="510" eb="511">
      <t>クラ</t>
    </rPh>
    <rPh sb="513" eb="515">
      <t>リョウコウ</t>
    </rPh>
    <rPh sb="516" eb="518">
      <t>スウチ</t>
    </rPh>
    <rPh sb="525" eb="527">
      <t>コンゴ</t>
    </rPh>
    <rPh sb="528" eb="531">
      <t>スイセンカ</t>
    </rPh>
    <rPh sb="531" eb="532">
      <t>リツ</t>
    </rPh>
    <rPh sb="532" eb="534">
      <t>コウジョウ</t>
    </rPh>
    <rPh sb="538" eb="540">
      <t>コウホウ</t>
    </rPh>
    <rPh sb="540" eb="542">
      <t>カツドウ</t>
    </rPh>
    <rPh sb="542" eb="543">
      <t>トウ</t>
    </rPh>
    <rPh sb="544" eb="545">
      <t>オコナ</t>
    </rPh>
    <rPh sb="547" eb="549">
      <t>シンキ</t>
    </rPh>
    <rPh sb="549" eb="551">
      <t>セツゾク</t>
    </rPh>
    <rPh sb="551" eb="552">
      <t>モノ</t>
    </rPh>
    <rPh sb="552" eb="554">
      <t>カクトク</t>
    </rPh>
    <rPh sb="555" eb="556">
      <t>ツト</t>
    </rPh>
    <phoneticPr fontId="2"/>
  </si>
  <si>
    <t>　下水道管渠の法定耐用年数は、一般的に50年とされている。
　農業集落排水事業は供用開始から23年経過したが、小規模な公共桝などの修繕を除き、管渠自体に関する修繕、更新等は実施していない。
　一方、コンクリート製公共桝やマンホールについては、経年劣化及び除雪作業の影響による破損箇所が確認されている。破損箇所からの不明水流入は、施設の汚水処理能力に影響を与えることから、破損状態が著しい箇所を優先し修繕作業に取り組んでいく。
　</t>
    <rPh sb="1" eb="4">
      <t>ゲスイドウ</t>
    </rPh>
    <rPh sb="4" eb="5">
      <t>カン</t>
    </rPh>
    <rPh sb="5" eb="6">
      <t>キョ</t>
    </rPh>
    <rPh sb="7" eb="9">
      <t>ホウテイ</t>
    </rPh>
    <rPh sb="9" eb="11">
      <t>タイヨウ</t>
    </rPh>
    <rPh sb="11" eb="13">
      <t>ネンスウ</t>
    </rPh>
    <rPh sb="15" eb="18">
      <t>イッパンテキ</t>
    </rPh>
    <rPh sb="21" eb="22">
      <t>ネン</t>
    </rPh>
    <rPh sb="31" eb="33">
      <t>ノウギョウ</t>
    </rPh>
    <rPh sb="33" eb="35">
      <t>シュウラク</t>
    </rPh>
    <rPh sb="35" eb="37">
      <t>ハイスイ</t>
    </rPh>
    <rPh sb="37" eb="39">
      <t>ジギョウ</t>
    </rPh>
    <rPh sb="40" eb="42">
      <t>キョウヨウ</t>
    </rPh>
    <rPh sb="42" eb="44">
      <t>カイシ</t>
    </rPh>
    <rPh sb="48" eb="49">
      <t>ネン</t>
    </rPh>
    <rPh sb="49" eb="51">
      <t>ケイカ</t>
    </rPh>
    <rPh sb="55" eb="58">
      <t>ショウキボ</t>
    </rPh>
    <rPh sb="59" eb="61">
      <t>コウキョウ</t>
    </rPh>
    <rPh sb="61" eb="62">
      <t>マス</t>
    </rPh>
    <rPh sb="65" eb="67">
      <t>シュウゼン</t>
    </rPh>
    <rPh sb="68" eb="69">
      <t>ノゾ</t>
    </rPh>
    <rPh sb="71" eb="72">
      <t>カン</t>
    </rPh>
    <rPh sb="72" eb="73">
      <t>キョ</t>
    </rPh>
    <rPh sb="73" eb="75">
      <t>ジタイ</t>
    </rPh>
    <rPh sb="76" eb="77">
      <t>カン</t>
    </rPh>
    <rPh sb="79" eb="81">
      <t>シュウゼン</t>
    </rPh>
    <rPh sb="82" eb="85">
      <t>コウシントウ</t>
    </rPh>
    <rPh sb="86" eb="88">
      <t>ジッシ</t>
    </rPh>
    <rPh sb="96" eb="98">
      <t>イッポウ</t>
    </rPh>
    <rPh sb="105" eb="106">
      <t>セイ</t>
    </rPh>
    <rPh sb="106" eb="108">
      <t>コウキョウ</t>
    </rPh>
    <rPh sb="108" eb="109">
      <t>マス</t>
    </rPh>
    <rPh sb="121" eb="123">
      <t>ケイネン</t>
    </rPh>
    <rPh sb="123" eb="125">
      <t>レッカ</t>
    </rPh>
    <rPh sb="125" eb="126">
      <t>オヨ</t>
    </rPh>
    <rPh sb="127" eb="129">
      <t>ジョセツ</t>
    </rPh>
    <rPh sb="129" eb="131">
      <t>サギョウ</t>
    </rPh>
    <rPh sb="132" eb="134">
      <t>エイキョウ</t>
    </rPh>
    <rPh sb="137" eb="139">
      <t>ハソン</t>
    </rPh>
    <rPh sb="139" eb="141">
      <t>カショ</t>
    </rPh>
    <rPh sb="142" eb="144">
      <t>カクニン</t>
    </rPh>
    <rPh sb="150" eb="152">
      <t>ハソン</t>
    </rPh>
    <rPh sb="152" eb="154">
      <t>カショ</t>
    </rPh>
    <rPh sb="157" eb="159">
      <t>フメイ</t>
    </rPh>
    <rPh sb="159" eb="160">
      <t>スイ</t>
    </rPh>
    <rPh sb="160" eb="162">
      <t>リュウニュウ</t>
    </rPh>
    <rPh sb="164" eb="166">
      <t>シセツ</t>
    </rPh>
    <rPh sb="167" eb="169">
      <t>オスイ</t>
    </rPh>
    <rPh sb="169" eb="171">
      <t>ショリ</t>
    </rPh>
    <rPh sb="171" eb="173">
      <t>ノウリョク</t>
    </rPh>
    <rPh sb="174" eb="176">
      <t>エイキョウ</t>
    </rPh>
    <rPh sb="177" eb="178">
      <t>アタ</t>
    </rPh>
    <rPh sb="185" eb="187">
      <t>ハソン</t>
    </rPh>
    <rPh sb="187" eb="189">
      <t>ジョウタイ</t>
    </rPh>
    <rPh sb="190" eb="191">
      <t>イチジル</t>
    </rPh>
    <rPh sb="193" eb="195">
      <t>カショ</t>
    </rPh>
    <rPh sb="196" eb="198">
      <t>ユウセン</t>
    </rPh>
    <rPh sb="199" eb="201">
      <t>シュウゼン</t>
    </rPh>
    <rPh sb="201" eb="203">
      <t>サギョウ</t>
    </rPh>
    <rPh sb="204" eb="205">
      <t>ト</t>
    </rPh>
    <rPh sb="206" eb="207">
      <t>ク</t>
    </rPh>
    <phoneticPr fontId="2"/>
  </si>
  <si>
    <t>　農業集落排水事業は、整備事業を完了しており、水洗化率については類似団体より良好な数値を示している。
　一方で、加入促進に伴う使用料の大幅な収入を見込むことは難しく、また、繰入金に収益を依存している状況にあることから、適正な使用料収入の確保、及び汚水処理費の削減に取り組む必要がある。
　また、支出の約半数近くを元利償還金が占めていることから、今後も資本費平準化債を含む地方債の新規発行抑制に取り組む必要がある。</t>
    <rPh sb="1" eb="3">
      <t>ノウギョウ</t>
    </rPh>
    <rPh sb="3" eb="5">
      <t>シュウラク</t>
    </rPh>
    <rPh sb="5" eb="7">
      <t>ハイスイ</t>
    </rPh>
    <rPh sb="7" eb="9">
      <t>ジギョウ</t>
    </rPh>
    <rPh sb="11" eb="13">
      <t>セイビ</t>
    </rPh>
    <rPh sb="13" eb="15">
      <t>ジギョウ</t>
    </rPh>
    <rPh sb="16" eb="18">
      <t>カンリョウ</t>
    </rPh>
    <rPh sb="23" eb="26">
      <t>スイセンカ</t>
    </rPh>
    <rPh sb="26" eb="27">
      <t>リツ</t>
    </rPh>
    <rPh sb="32" eb="34">
      <t>ルイジ</t>
    </rPh>
    <rPh sb="34" eb="36">
      <t>ダンタイ</t>
    </rPh>
    <rPh sb="38" eb="40">
      <t>リョウコウ</t>
    </rPh>
    <rPh sb="41" eb="43">
      <t>スウチ</t>
    </rPh>
    <rPh sb="44" eb="45">
      <t>シメ</t>
    </rPh>
    <rPh sb="52" eb="54">
      <t>イッポウ</t>
    </rPh>
    <rPh sb="56" eb="58">
      <t>カニュウ</t>
    </rPh>
    <rPh sb="58" eb="60">
      <t>ソクシン</t>
    </rPh>
    <rPh sb="61" eb="62">
      <t>トモナ</t>
    </rPh>
    <rPh sb="63" eb="65">
      <t>シヨウ</t>
    </rPh>
    <rPh sb="65" eb="66">
      <t>リョウ</t>
    </rPh>
    <rPh sb="67" eb="69">
      <t>オオハバ</t>
    </rPh>
    <rPh sb="70" eb="72">
      <t>シュウニュウ</t>
    </rPh>
    <rPh sb="73" eb="75">
      <t>ミコ</t>
    </rPh>
    <rPh sb="79" eb="80">
      <t>ムズカ</t>
    </rPh>
    <rPh sb="86" eb="88">
      <t>クリイレ</t>
    </rPh>
    <rPh sb="88" eb="89">
      <t>キン</t>
    </rPh>
    <rPh sb="90" eb="92">
      <t>シュウエキ</t>
    </rPh>
    <rPh sb="93" eb="95">
      <t>イゾン</t>
    </rPh>
    <rPh sb="99" eb="101">
      <t>ジョウキョウ</t>
    </rPh>
    <rPh sb="147" eb="149">
      <t>シシュツ</t>
    </rPh>
    <rPh sb="150" eb="151">
      <t>ヤク</t>
    </rPh>
    <rPh sb="151" eb="153">
      <t>ハンスウ</t>
    </rPh>
    <rPh sb="153" eb="154">
      <t>チカ</t>
    </rPh>
    <rPh sb="156" eb="158">
      <t>ガンリ</t>
    </rPh>
    <rPh sb="158" eb="161">
      <t>ショウカンキン</t>
    </rPh>
    <rPh sb="162" eb="163">
      <t>シ</t>
    </rPh>
    <rPh sb="172" eb="174">
      <t>コンゴ</t>
    </rPh>
    <rPh sb="175" eb="177">
      <t>シホン</t>
    </rPh>
    <rPh sb="177" eb="178">
      <t>ヒ</t>
    </rPh>
    <rPh sb="178" eb="181">
      <t>ヘイジュンカ</t>
    </rPh>
    <rPh sb="181" eb="182">
      <t>サイ</t>
    </rPh>
    <rPh sb="183" eb="184">
      <t>フク</t>
    </rPh>
    <rPh sb="185" eb="188">
      <t>チホウサイ</t>
    </rPh>
    <rPh sb="189" eb="191">
      <t>シンキ</t>
    </rPh>
    <rPh sb="191" eb="193">
      <t>ハッコウ</t>
    </rPh>
    <rPh sb="193" eb="195">
      <t>ヨクセイ</t>
    </rPh>
    <rPh sb="196" eb="197">
      <t>ト</t>
    </rPh>
    <rPh sb="198" eb="199">
      <t>ク</t>
    </rPh>
    <rPh sb="200" eb="202">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</si>
</sst>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quot;△&quot;#,##0.00"/>
    <numFmt numFmtId="177" formatCode="#,##0.00;&quot;△&quot;#,##0.00;&quot;-&quot;"/>
    <numFmt numFmtId="178" formatCode="#,##0;&quot;△&quot;#,##0"/>
    <numFmt numFmtId="179" formatCode="0.00_);[Red]\(0.00\)"/>
    <numFmt numFmtId="180" formatCode="ge"/>
  </numFmts>
  <fonts count="17" x14ac:knownFonts="1">
    <font>
      <sz val="11"/>
      <color theme="1"/>
      <name val="ＭＳ Ｐゴシック"/>
      <family val="3"/>
    </font>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0"/>
      <color theme="1"/>
      <name val="ＭＳ 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4" fillId="0" borderId="4" xfId="0" applyFont="1" applyBorder="1">
      <alignment vertical="center"/>
    </xf>
    <xf numFmtId="0" fontId="4" fillId="0" borderId="5" xfId="0" applyFont="1" applyBorder="1">
      <alignment vertical="center"/>
    </xf>
    <xf numFmtId="0" fontId="7" fillId="0" borderId="0" xfId="0" applyFont="1" applyProtection="1">
      <alignment vertical="center"/>
      <protection hidden="1"/>
    </xf>
    <xf numFmtId="0" fontId="4" fillId="0" borderId="0" xfId="0" applyFont="1" applyBorder="1">
      <alignment vertical="center"/>
    </xf>
    <xf numFmtId="0" fontId="3" fillId="0" borderId="0" xfId="0" applyFont="1" applyBorder="1" applyAlignment="1">
      <alignment vertical="center"/>
    </xf>
    <xf numFmtId="0" fontId="8" fillId="0" borderId="0" xfId="0" applyFont="1" applyBorder="1" applyAlignment="1">
      <alignment horizontal="center" vertical="center"/>
    </xf>
    <xf numFmtId="0" fontId="4" fillId="0" borderId="1" xfId="0" applyFont="1" applyBorder="1">
      <alignment vertical="center"/>
    </xf>
    <xf numFmtId="0" fontId="3" fillId="0" borderId="0" xfId="0" applyFont="1" applyBorder="1" applyAlignment="1">
      <alignment horizontal="center" vertical="center"/>
    </xf>
    <xf numFmtId="0" fontId="9" fillId="0" borderId="0" xfId="0" applyFont="1" applyBorder="1">
      <alignment vertical="center"/>
    </xf>
    <xf numFmtId="0" fontId="4" fillId="0" borderId="8" xfId="0" applyFont="1" applyBorder="1">
      <alignment vertical="center"/>
    </xf>
    <xf numFmtId="0" fontId="4" fillId="0" borderId="9" xfId="0" applyFont="1" applyBorder="1">
      <alignment vertical="center"/>
    </xf>
    <xf numFmtId="0" fontId="6" fillId="0" borderId="3" xfId="0" applyFont="1" applyBorder="1" applyAlignment="1">
      <alignment vertical="center"/>
    </xf>
    <xf numFmtId="0" fontId="6" fillId="0" borderId="6"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3"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3" fillId="0" borderId="1" xfId="0" applyFont="1" applyBorder="1" applyAlignment="1">
      <alignment vertical="center"/>
    </xf>
    <xf numFmtId="0" fontId="6" fillId="0" borderId="7" xfId="0" applyFont="1" applyBorder="1" applyAlignment="1">
      <alignment vertical="center"/>
    </xf>
    <xf numFmtId="0" fontId="10" fillId="0" borderId="8" xfId="0" applyFont="1" applyBorder="1" applyAlignment="1">
      <alignment vertical="center"/>
    </xf>
    <xf numFmtId="0" fontId="11" fillId="0" borderId="8" xfId="0" applyFont="1" applyBorder="1" applyAlignment="1">
      <alignment vertical="center"/>
    </xf>
    <xf numFmtId="0" fontId="3"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2" applyNumberFormat="1" applyFont="1" applyFill="1" applyBorder="1" applyAlignment="1">
      <alignment vertical="center" shrinkToFit="1"/>
    </xf>
    <xf numFmtId="176" fontId="0" fillId="0" borderId="2" xfId="2" applyNumberFormat="1" applyFont="1" applyBorder="1" applyAlignment="1">
      <alignment vertical="center" shrinkToFit="1"/>
    </xf>
    <xf numFmtId="179" fontId="0" fillId="0" borderId="0" xfId="0" applyNumberFormat="1">
      <alignment vertical="center"/>
    </xf>
    <xf numFmtId="0" fontId="7" fillId="0" borderId="0" xfId="0" applyFont="1">
      <alignment vertical="center"/>
    </xf>
    <xf numFmtId="177" fontId="0" fillId="5" borderId="2" xfId="2" applyNumberFormat="1" applyFont="1" applyFill="1" applyBorder="1" applyAlignment="1">
      <alignment vertical="center" shrinkToFit="1"/>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4" fillId="0" borderId="2" xfId="0" applyNumberFormat="1" applyFont="1" applyBorder="1" applyAlignment="1" applyProtection="1">
      <alignment horizontal="center" vertical="center"/>
      <protection hidden="1"/>
    </xf>
    <xf numFmtId="0" fontId="4" fillId="0" borderId="2" xfId="0" applyNumberFormat="1" applyFont="1" applyBorder="1" applyAlignment="1" applyProtection="1">
      <alignment horizontal="center" vertical="center" shrinkToFit="1"/>
      <protection hidden="1"/>
    </xf>
    <xf numFmtId="178" fontId="4" fillId="0" borderId="2" xfId="0" applyNumberFormat="1" applyFont="1" applyBorder="1" applyAlignment="1" applyProtection="1">
      <alignment horizontal="center" vertical="center"/>
      <protection hidden="1"/>
    </xf>
    <xf numFmtId="176" fontId="4" fillId="0" borderId="2" xfId="0" applyNumberFormat="1" applyFont="1" applyBorder="1" applyAlignment="1" applyProtection="1">
      <alignment horizontal="center" vertical="center"/>
      <protection hidden="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5" fillId="0" borderId="0" xfId="0" applyFont="1" applyAlignment="1">
      <alignment horizontal="center" vertical="center"/>
    </xf>
    <xf numFmtId="0" fontId="6" fillId="0" borderId="0" xfId="0" applyFont="1" applyBorder="1" applyAlignment="1">
      <alignment horizontal="left"/>
    </xf>
    <xf numFmtId="0" fontId="6" fillId="0" borderId="1" xfId="0" applyFont="1" applyBorder="1" applyAlignment="1">
      <alignment horizontal="left"/>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12" fillId="0" borderId="3" xfId="0"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8" xfId="0" applyFont="1" applyBorder="1" applyAlignment="1">
      <alignment horizontal="left" vertical="center"/>
    </xf>
    <xf numFmtId="0" fontId="13" fillId="0" borderId="4"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xmlns:r="http://schemas.openxmlformats.org/officeDocument/2006/relationships" xmlns:x16r2="http://schemas.microsoft.com/office/spreadsheetml/2015/02/main"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1783168"/>
        <c:axId val="18178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ser>
        <c:dLbls>
          <c:showLegendKey val="0"/>
          <c:showVal val="0"/>
          <c:showCatName val="0"/>
          <c:showSerName val="0"/>
          <c:showPercent val="0"/>
          <c:showBubbleSize val="0"/>
        </c:dLbls>
        <c:marker val="1"/>
        <c:smooth val="0"/>
        <c:axId val="181783168"/>
        <c:axId val="181789056"/>
      </c:lineChart>
      <c:dateAx>
        <c:axId val="181783168"/>
        <c:scaling>
          <c:orientation val="minMax"/>
        </c:scaling>
        <c:delete val="1"/>
        <c:axPos val="b"/>
        <c:numFmt formatCode="ge" sourceLinked="1"/>
        <c:majorTickMark val="none"/>
        <c:minorTickMark val="none"/>
        <c:tickLblPos val="none"/>
        <c:crossAx val="181789056"/>
        <c:crosses val="autoZero"/>
        <c:auto val="1"/>
        <c:lblOffset val="100"/>
        <c:baseTimeUnit val="years"/>
      </c:dateAx>
      <c:valAx>
        <c:axId val="18178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8178316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35.950000000000003</c:v>
                </c:pt>
                <c:pt idx="1">
                  <c:v>36.42</c:v>
                </c:pt>
                <c:pt idx="2">
                  <c:v>36.11</c:v>
                </c:pt>
                <c:pt idx="3">
                  <c:v>36.11</c:v>
                </c:pt>
                <c:pt idx="4">
                  <c:v>35.64</c:v>
                </c:pt>
              </c:numCache>
            </c:numRef>
          </c:val>
        </c:ser>
        <c:dLbls>
          <c:showLegendKey val="0"/>
          <c:showVal val="0"/>
          <c:showCatName val="0"/>
          <c:showSerName val="0"/>
          <c:showPercent val="0"/>
          <c:showBubbleSize val="0"/>
        </c:dLbls>
        <c:gapWidth val="150"/>
        <c:axId val="214812928"/>
        <c:axId val="21481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ser>
        <c:dLbls>
          <c:showLegendKey val="0"/>
          <c:showVal val="0"/>
          <c:showCatName val="0"/>
          <c:showSerName val="0"/>
          <c:showPercent val="0"/>
          <c:showBubbleSize val="0"/>
        </c:dLbls>
        <c:marker val="1"/>
        <c:smooth val="0"/>
        <c:axId val="214812928"/>
        <c:axId val="214818816"/>
      </c:lineChart>
      <c:dateAx>
        <c:axId val="214812928"/>
        <c:scaling>
          <c:orientation val="minMax"/>
        </c:scaling>
        <c:delete val="1"/>
        <c:axPos val="b"/>
        <c:numFmt formatCode="ge" sourceLinked="1"/>
        <c:majorTickMark val="none"/>
        <c:minorTickMark val="none"/>
        <c:tickLblPos val="none"/>
        <c:crossAx val="214818816"/>
        <c:crosses val="autoZero"/>
        <c:auto val="1"/>
        <c:lblOffset val="100"/>
        <c:baseTimeUnit val="years"/>
      </c:dateAx>
      <c:valAx>
        <c:axId val="21481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481292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88.76</c:v>
                </c:pt>
                <c:pt idx="1">
                  <c:v>88.25</c:v>
                </c:pt>
                <c:pt idx="2">
                  <c:v>89.88</c:v>
                </c:pt>
                <c:pt idx="3">
                  <c:v>90.11</c:v>
                </c:pt>
                <c:pt idx="4">
                  <c:v>90.16</c:v>
                </c:pt>
              </c:numCache>
            </c:numRef>
          </c:val>
        </c:ser>
        <c:dLbls>
          <c:showLegendKey val="0"/>
          <c:showVal val="0"/>
          <c:showCatName val="0"/>
          <c:showSerName val="0"/>
          <c:showPercent val="0"/>
          <c:showBubbleSize val="0"/>
        </c:dLbls>
        <c:gapWidth val="150"/>
        <c:axId val="214858752"/>
        <c:axId val="21487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ser>
        <c:dLbls>
          <c:showLegendKey val="0"/>
          <c:showVal val="0"/>
          <c:showCatName val="0"/>
          <c:showSerName val="0"/>
          <c:showPercent val="0"/>
          <c:showBubbleSize val="0"/>
        </c:dLbls>
        <c:marker val="1"/>
        <c:smooth val="0"/>
        <c:axId val="214858752"/>
        <c:axId val="214876928"/>
      </c:lineChart>
      <c:dateAx>
        <c:axId val="214858752"/>
        <c:scaling>
          <c:orientation val="minMax"/>
        </c:scaling>
        <c:delete val="1"/>
        <c:axPos val="b"/>
        <c:numFmt formatCode="ge" sourceLinked="1"/>
        <c:majorTickMark val="none"/>
        <c:minorTickMark val="none"/>
        <c:tickLblPos val="none"/>
        <c:crossAx val="214876928"/>
        <c:crosses val="autoZero"/>
        <c:auto val="1"/>
        <c:lblOffset val="100"/>
        <c:baseTimeUnit val="years"/>
      </c:dateAx>
      <c:valAx>
        <c:axId val="21487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485875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42.14</c:v>
                </c:pt>
                <c:pt idx="1">
                  <c:v>70.13</c:v>
                </c:pt>
                <c:pt idx="2">
                  <c:v>59.83</c:v>
                </c:pt>
                <c:pt idx="3">
                  <c:v>63.06</c:v>
                </c:pt>
                <c:pt idx="4">
                  <c:v>62.31</c:v>
                </c:pt>
              </c:numCache>
            </c:numRef>
          </c:val>
        </c:ser>
        <c:dLbls>
          <c:showLegendKey val="0"/>
          <c:showVal val="0"/>
          <c:showCatName val="0"/>
          <c:showSerName val="0"/>
          <c:showPercent val="0"/>
          <c:showBubbleSize val="0"/>
        </c:dLbls>
        <c:gapWidth val="150"/>
        <c:axId val="181689728"/>
        <c:axId val="18170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1689728"/>
        <c:axId val="181703808"/>
      </c:lineChart>
      <c:dateAx>
        <c:axId val="181689728"/>
        <c:scaling>
          <c:orientation val="minMax"/>
        </c:scaling>
        <c:delete val="1"/>
        <c:axPos val="b"/>
        <c:numFmt formatCode="ge" sourceLinked="1"/>
        <c:majorTickMark val="none"/>
        <c:minorTickMark val="none"/>
        <c:tickLblPos val="none"/>
        <c:crossAx val="181703808"/>
        <c:crosses val="autoZero"/>
        <c:auto val="1"/>
        <c:lblOffset val="100"/>
        <c:baseTimeUnit val="years"/>
      </c:dateAx>
      <c:valAx>
        <c:axId val="18170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8168972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4450560"/>
        <c:axId val="21445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4450560"/>
        <c:axId val="214452096"/>
      </c:lineChart>
      <c:dateAx>
        <c:axId val="214450560"/>
        <c:scaling>
          <c:orientation val="minMax"/>
        </c:scaling>
        <c:delete val="1"/>
        <c:axPos val="b"/>
        <c:numFmt formatCode="ge" sourceLinked="1"/>
        <c:majorTickMark val="none"/>
        <c:minorTickMark val="none"/>
        <c:tickLblPos val="none"/>
        <c:crossAx val="214452096"/>
        <c:crosses val="autoZero"/>
        <c:auto val="1"/>
        <c:lblOffset val="100"/>
        <c:baseTimeUnit val="years"/>
      </c:dateAx>
      <c:valAx>
        <c:axId val="21445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445056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4489728"/>
        <c:axId val="21449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4489728"/>
        <c:axId val="214495616"/>
      </c:lineChart>
      <c:dateAx>
        <c:axId val="214489728"/>
        <c:scaling>
          <c:orientation val="minMax"/>
        </c:scaling>
        <c:delete val="1"/>
        <c:axPos val="b"/>
        <c:numFmt formatCode="ge" sourceLinked="1"/>
        <c:majorTickMark val="none"/>
        <c:minorTickMark val="none"/>
        <c:tickLblPos val="none"/>
        <c:crossAx val="214495616"/>
        <c:crosses val="autoZero"/>
        <c:auto val="1"/>
        <c:lblOffset val="100"/>
        <c:baseTimeUnit val="years"/>
      </c:dateAx>
      <c:valAx>
        <c:axId val="21449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448972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4528000"/>
        <c:axId val="21452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4528000"/>
        <c:axId val="214529536"/>
      </c:lineChart>
      <c:dateAx>
        <c:axId val="214528000"/>
        <c:scaling>
          <c:orientation val="minMax"/>
        </c:scaling>
        <c:delete val="1"/>
        <c:axPos val="b"/>
        <c:numFmt formatCode="ge" sourceLinked="1"/>
        <c:majorTickMark val="none"/>
        <c:minorTickMark val="none"/>
        <c:tickLblPos val="none"/>
        <c:crossAx val="214529536"/>
        <c:crosses val="autoZero"/>
        <c:auto val="1"/>
        <c:lblOffset val="100"/>
        <c:baseTimeUnit val="years"/>
      </c:dateAx>
      <c:valAx>
        <c:axId val="21452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452800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4580224"/>
        <c:axId val="21458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4580224"/>
        <c:axId val="214586112"/>
      </c:lineChart>
      <c:dateAx>
        <c:axId val="214580224"/>
        <c:scaling>
          <c:orientation val="minMax"/>
        </c:scaling>
        <c:delete val="1"/>
        <c:axPos val="b"/>
        <c:numFmt formatCode="ge" sourceLinked="1"/>
        <c:majorTickMark val="none"/>
        <c:minorTickMark val="none"/>
        <c:tickLblPos val="none"/>
        <c:crossAx val="214586112"/>
        <c:crosses val="autoZero"/>
        <c:auto val="1"/>
        <c:lblOffset val="100"/>
        <c:baseTimeUnit val="years"/>
      </c:dateAx>
      <c:valAx>
        <c:axId val="21458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458022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1326.86</c:v>
                </c:pt>
                <c:pt idx="1">
                  <c:v>216.7</c:v>
                </c:pt>
                <c:pt idx="2">
                  <c:v>1988.18</c:v>
                </c:pt>
                <c:pt idx="3">
                  <c:v>1685.01</c:v>
                </c:pt>
                <c:pt idx="4">
                  <c:v>1366.72</c:v>
                </c:pt>
              </c:numCache>
            </c:numRef>
          </c:val>
        </c:ser>
        <c:dLbls>
          <c:showLegendKey val="0"/>
          <c:showVal val="0"/>
          <c:showCatName val="0"/>
          <c:showSerName val="0"/>
          <c:showPercent val="0"/>
          <c:showBubbleSize val="0"/>
        </c:dLbls>
        <c:gapWidth val="150"/>
        <c:axId val="214626304"/>
        <c:axId val="21462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ser>
        <c:dLbls>
          <c:showLegendKey val="0"/>
          <c:showVal val="0"/>
          <c:showCatName val="0"/>
          <c:showSerName val="0"/>
          <c:showPercent val="0"/>
          <c:showBubbleSize val="0"/>
        </c:dLbls>
        <c:marker val="1"/>
        <c:smooth val="0"/>
        <c:axId val="214626304"/>
        <c:axId val="214627840"/>
      </c:lineChart>
      <c:dateAx>
        <c:axId val="214626304"/>
        <c:scaling>
          <c:orientation val="minMax"/>
        </c:scaling>
        <c:delete val="1"/>
        <c:axPos val="b"/>
        <c:numFmt formatCode="ge" sourceLinked="1"/>
        <c:majorTickMark val="none"/>
        <c:minorTickMark val="none"/>
        <c:tickLblPos val="none"/>
        <c:crossAx val="214627840"/>
        <c:crosses val="autoZero"/>
        <c:auto val="1"/>
        <c:lblOffset val="100"/>
        <c:baseTimeUnit val="years"/>
      </c:dateAx>
      <c:valAx>
        <c:axId val="21462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462630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40.93</c:v>
                </c:pt>
                <c:pt idx="1">
                  <c:v>53.73</c:v>
                </c:pt>
                <c:pt idx="2">
                  <c:v>31.33</c:v>
                </c:pt>
                <c:pt idx="3">
                  <c:v>34.520000000000003</c:v>
                </c:pt>
                <c:pt idx="4">
                  <c:v>34.299999999999997</c:v>
                </c:pt>
              </c:numCache>
            </c:numRef>
          </c:val>
        </c:ser>
        <c:dLbls>
          <c:showLegendKey val="0"/>
          <c:showVal val="0"/>
          <c:showCatName val="0"/>
          <c:showSerName val="0"/>
          <c:showPercent val="0"/>
          <c:showBubbleSize val="0"/>
        </c:dLbls>
        <c:gapWidth val="150"/>
        <c:axId val="214663936"/>
        <c:axId val="21466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ser>
        <c:dLbls>
          <c:showLegendKey val="0"/>
          <c:showVal val="0"/>
          <c:showCatName val="0"/>
          <c:showSerName val="0"/>
          <c:showPercent val="0"/>
          <c:showBubbleSize val="0"/>
        </c:dLbls>
        <c:marker val="1"/>
        <c:smooth val="0"/>
        <c:axId val="214663936"/>
        <c:axId val="214665472"/>
      </c:lineChart>
      <c:dateAx>
        <c:axId val="214663936"/>
        <c:scaling>
          <c:orientation val="minMax"/>
        </c:scaling>
        <c:delete val="1"/>
        <c:axPos val="b"/>
        <c:numFmt formatCode="ge" sourceLinked="1"/>
        <c:majorTickMark val="none"/>
        <c:minorTickMark val="none"/>
        <c:tickLblPos val="none"/>
        <c:crossAx val="214665472"/>
        <c:crosses val="autoZero"/>
        <c:auto val="1"/>
        <c:lblOffset val="100"/>
        <c:baseTimeUnit val="years"/>
      </c:dateAx>
      <c:valAx>
        <c:axId val="21466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466393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448.07</c:v>
                </c:pt>
                <c:pt idx="1">
                  <c:v>341.93</c:v>
                </c:pt>
                <c:pt idx="2">
                  <c:v>588.89</c:v>
                </c:pt>
                <c:pt idx="3">
                  <c:v>538.79</c:v>
                </c:pt>
                <c:pt idx="4">
                  <c:v>546.64</c:v>
                </c:pt>
              </c:numCache>
            </c:numRef>
          </c:val>
        </c:ser>
        <c:dLbls>
          <c:showLegendKey val="0"/>
          <c:showVal val="0"/>
          <c:showCatName val="0"/>
          <c:showSerName val="0"/>
          <c:showPercent val="0"/>
          <c:showBubbleSize val="0"/>
        </c:dLbls>
        <c:gapWidth val="150"/>
        <c:axId val="214767104"/>
        <c:axId val="21476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ser>
        <c:dLbls>
          <c:showLegendKey val="0"/>
          <c:showVal val="0"/>
          <c:showCatName val="0"/>
          <c:showSerName val="0"/>
          <c:showPercent val="0"/>
          <c:showBubbleSize val="0"/>
        </c:dLbls>
        <c:marker val="1"/>
        <c:smooth val="0"/>
        <c:axId val="214767104"/>
        <c:axId val="214768640"/>
      </c:lineChart>
      <c:dateAx>
        <c:axId val="214767104"/>
        <c:scaling>
          <c:orientation val="minMax"/>
        </c:scaling>
        <c:delete val="1"/>
        <c:axPos val="b"/>
        <c:numFmt formatCode="ge" sourceLinked="1"/>
        <c:majorTickMark val="none"/>
        <c:minorTickMark val="none"/>
        <c:tickLblPos val="none"/>
        <c:crossAx val="214768640"/>
        <c:crosses val="autoZero"/>
        <c:auto val="1"/>
        <c:lblOffset val="100"/>
        <c:baseTimeUnit val="years"/>
      </c:dateAx>
      <c:valAx>
        <c:axId val="21476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476710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【747.76】</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【85.82】</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【52.23】</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【261.46】</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【59.51】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【0.02】</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41" workbookViewId="0">
      <selection activeCell="AV58" sqref="AV58"/>
    </sheetView>
  </sheetViews>
  <sheetFormatPr defaultColWidth="2.6640625" defaultRowHeight="13.2" x14ac:dyDescent="0.2"/>
  <cols>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54" t="s">
        <v>3</v>
      </c>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3" spans="1:78" ht="9.75" customHeight="1" x14ac:dyDescent="0.2">
      <c r="A3" s="2"/>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row>
    <row r="4" spans="1:78" ht="9.75" customHeight="1" x14ac:dyDescent="0.2">
      <c r="A4" s="2"/>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2" t="str">
        <f>データ!H6</f>
        <v>岩手県　一戸町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3" t="s">
        <v>8</v>
      </c>
      <c r="C7" s="43"/>
      <c r="D7" s="43"/>
      <c r="E7" s="43"/>
      <c r="F7" s="43"/>
      <c r="G7" s="43"/>
      <c r="H7" s="43"/>
      <c r="I7" s="43" t="s">
        <v>14</v>
      </c>
      <c r="J7" s="43"/>
      <c r="K7" s="43"/>
      <c r="L7" s="43"/>
      <c r="M7" s="43"/>
      <c r="N7" s="43"/>
      <c r="O7" s="43"/>
      <c r="P7" s="43" t="s">
        <v>7</v>
      </c>
      <c r="Q7" s="43"/>
      <c r="R7" s="43"/>
      <c r="S7" s="43"/>
      <c r="T7" s="43"/>
      <c r="U7" s="43"/>
      <c r="V7" s="43"/>
      <c r="W7" s="43" t="s">
        <v>16</v>
      </c>
      <c r="X7" s="43"/>
      <c r="Y7" s="43"/>
      <c r="Z7" s="43"/>
      <c r="AA7" s="43"/>
      <c r="AB7" s="43"/>
      <c r="AC7" s="43"/>
      <c r="AD7" s="43" t="s">
        <v>6</v>
      </c>
      <c r="AE7" s="43"/>
      <c r="AF7" s="43"/>
      <c r="AG7" s="43"/>
      <c r="AH7" s="43"/>
      <c r="AI7" s="43"/>
      <c r="AJ7" s="43"/>
      <c r="AK7" s="3"/>
      <c r="AL7" s="43" t="s">
        <v>17</v>
      </c>
      <c r="AM7" s="43"/>
      <c r="AN7" s="43"/>
      <c r="AO7" s="43"/>
      <c r="AP7" s="43"/>
      <c r="AQ7" s="43"/>
      <c r="AR7" s="43"/>
      <c r="AS7" s="43"/>
      <c r="AT7" s="43" t="s">
        <v>12</v>
      </c>
      <c r="AU7" s="43"/>
      <c r="AV7" s="43"/>
      <c r="AW7" s="43"/>
      <c r="AX7" s="43"/>
      <c r="AY7" s="43"/>
      <c r="AZ7" s="43"/>
      <c r="BA7" s="43"/>
      <c r="BB7" s="43" t="s">
        <v>18</v>
      </c>
      <c r="BC7" s="43"/>
      <c r="BD7" s="43"/>
      <c r="BE7" s="43"/>
      <c r="BF7" s="43"/>
      <c r="BG7" s="43"/>
      <c r="BH7" s="43"/>
      <c r="BI7" s="43"/>
      <c r="BJ7" s="3"/>
      <c r="BK7" s="3"/>
      <c r="BL7" s="15" t="s">
        <v>19</v>
      </c>
      <c r="BM7" s="16"/>
      <c r="BN7" s="16"/>
      <c r="BO7" s="16"/>
      <c r="BP7" s="16"/>
      <c r="BQ7" s="16"/>
      <c r="BR7" s="16"/>
      <c r="BS7" s="16"/>
      <c r="BT7" s="16"/>
      <c r="BU7" s="16"/>
      <c r="BV7" s="16"/>
      <c r="BW7" s="16"/>
      <c r="BX7" s="16"/>
      <c r="BY7" s="23"/>
    </row>
    <row r="8" spans="1:78" ht="18.75" customHeight="1" x14ac:dyDescent="0.2">
      <c r="A8" s="2"/>
      <c r="B8" s="44" t="str">
        <f>データ!I6</f>
        <v>法非適用</v>
      </c>
      <c r="C8" s="44"/>
      <c r="D8" s="44"/>
      <c r="E8" s="44"/>
      <c r="F8" s="44"/>
      <c r="G8" s="44"/>
      <c r="H8" s="44"/>
      <c r="I8" s="44" t="str">
        <f>データ!J6</f>
        <v>下水道事業</v>
      </c>
      <c r="J8" s="44"/>
      <c r="K8" s="44"/>
      <c r="L8" s="44"/>
      <c r="M8" s="44"/>
      <c r="N8" s="44"/>
      <c r="O8" s="44"/>
      <c r="P8" s="44" t="str">
        <f>データ!K6</f>
        <v>農業集落排水</v>
      </c>
      <c r="Q8" s="44"/>
      <c r="R8" s="44"/>
      <c r="S8" s="44"/>
      <c r="T8" s="44"/>
      <c r="U8" s="44"/>
      <c r="V8" s="44"/>
      <c r="W8" s="44" t="str">
        <f>データ!L6</f>
        <v>F2</v>
      </c>
      <c r="X8" s="44"/>
      <c r="Y8" s="44"/>
      <c r="Z8" s="44"/>
      <c r="AA8" s="44"/>
      <c r="AB8" s="44"/>
      <c r="AC8" s="44"/>
      <c r="AD8" s="45" t="str">
        <f>データ!$M$6</f>
        <v>非設置</v>
      </c>
      <c r="AE8" s="45"/>
      <c r="AF8" s="45"/>
      <c r="AG8" s="45"/>
      <c r="AH8" s="45"/>
      <c r="AI8" s="45"/>
      <c r="AJ8" s="45"/>
      <c r="AK8" s="3"/>
      <c r="AL8" s="46">
        <f>データ!S6</f>
        <v>12570</v>
      </c>
      <c r="AM8" s="46"/>
      <c r="AN8" s="46"/>
      <c r="AO8" s="46"/>
      <c r="AP8" s="46"/>
      <c r="AQ8" s="46"/>
      <c r="AR8" s="46"/>
      <c r="AS8" s="46"/>
      <c r="AT8" s="47">
        <f>データ!T6</f>
        <v>300.02999999999997</v>
      </c>
      <c r="AU8" s="47"/>
      <c r="AV8" s="47"/>
      <c r="AW8" s="47"/>
      <c r="AX8" s="47"/>
      <c r="AY8" s="47"/>
      <c r="AZ8" s="47"/>
      <c r="BA8" s="47"/>
      <c r="BB8" s="47">
        <f>データ!U6</f>
        <v>41.9</v>
      </c>
      <c r="BC8" s="47"/>
      <c r="BD8" s="47"/>
      <c r="BE8" s="47"/>
      <c r="BF8" s="47"/>
      <c r="BG8" s="47"/>
      <c r="BH8" s="47"/>
      <c r="BI8" s="47"/>
      <c r="BJ8" s="3"/>
      <c r="BK8" s="3"/>
      <c r="BL8" s="48" t="s">
        <v>13</v>
      </c>
      <c r="BM8" s="49"/>
      <c r="BN8" s="17" t="s">
        <v>21</v>
      </c>
      <c r="BO8" s="20"/>
      <c r="BP8" s="20"/>
      <c r="BQ8" s="20"/>
      <c r="BR8" s="20"/>
      <c r="BS8" s="20"/>
      <c r="BT8" s="20"/>
      <c r="BU8" s="20"/>
      <c r="BV8" s="20"/>
      <c r="BW8" s="20"/>
      <c r="BX8" s="20"/>
      <c r="BY8" s="24"/>
    </row>
    <row r="9" spans="1:78" ht="18.75" customHeight="1" x14ac:dyDescent="0.2">
      <c r="A9" s="2"/>
      <c r="B9" s="43" t="s">
        <v>23</v>
      </c>
      <c r="C9" s="43"/>
      <c r="D9" s="43"/>
      <c r="E9" s="43"/>
      <c r="F9" s="43"/>
      <c r="G9" s="43"/>
      <c r="H9" s="43"/>
      <c r="I9" s="43" t="s">
        <v>24</v>
      </c>
      <c r="J9" s="43"/>
      <c r="K9" s="43"/>
      <c r="L9" s="43"/>
      <c r="M9" s="43"/>
      <c r="N9" s="43"/>
      <c r="O9" s="43"/>
      <c r="P9" s="43" t="s">
        <v>25</v>
      </c>
      <c r="Q9" s="43"/>
      <c r="R9" s="43"/>
      <c r="S9" s="43"/>
      <c r="T9" s="43"/>
      <c r="U9" s="43"/>
      <c r="V9" s="43"/>
      <c r="W9" s="43" t="s">
        <v>28</v>
      </c>
      <c r="X9" s="43"/>
      <c r="Y9" s="43"/>
      <c r="Z9" s="43"/>
      <c r="AA9" s="43"/>
      <c r="AB9" s="43"/>
      <c r="AC9" s="43"/>
      <c r="AD9" s="43" t="s">
        <v>22</v>
      </c>
      <c r="AE9" s="43"/>
      <c r="AF9" s="43"/>
      <c r="AG9" s="43"/>
      <c r="AH9" s="43"/>
      <c r="AI9" s="43"/>
      <c r="AJ9" s="43"/>
      <c r="AK9" s="3"/>
      <c r="AL9" s="43" t="s">
        <v>32</v>
      </c>
      <c r="AM9" s="43"/>
      <c r="AN9" s="43"/>
      <c r="AO9" s="43"/>
      <c r="AP9" s="43"/>
      <c r="AQ9" s="43"/>
      <c r="AR9" s="43"/>
      <c r="AS9" s="43"/>
      <c r="AT9" s="43" t="s">
        <v>33</v>
      </c>
      <c r="AU9" s="43"/>
      <c r="AV9" s="43"/>
      <c r="AW9" s="43"/>
      <c r="AX9" s="43"/>
      <c r="AY9" s="43"/>
      <c r="AZ9" s="43"/>
      <c r="BA9" s="43"/>
      <c r="BB9" s="43" t="s">
        <v>36</v>
      </c>
      <c r="BC9" s="43"/>
      <c r="BD9" s="43"/>
      <c r="BE9" s="43"/>
      <c r="BF9" s="43"/>
      <c r="BG9" s="43"/>
      <c r="BH9" s="43"/>
      <c r="BI9" s="43"/>
      <c r="BJ9" s="3"/>
      <c r="BK9" s="3"/>
      <c r="BL9" s="50" t="s">
        <v>37</v>
      </c>
      <c r="BM9" s="51"/>
      <c r="BN9" s="18" t="s">
        <v>39</v>
      </c>
      <c r="BO9" s="21"/>
      <c r="BP9" s="21"/>
      <c r="BQ9" s="21"/>
      <c r="BR9" s="21"/>
      <c r="BS9" s="21"/>
      <c r="BT9" s="21"/>
      <c r="BU9" s="21"/>
      <c r="BV9" s="21"/>
      <c r="BW9" s="21"/>
      <c r="BX9" s="21"/>
      <c r="BY9" s="25"/>
    </row>
    <row r="10" spans="1:78" ht="18.75" customHeight="1" x14ac:dyDescent="0.2">
      <c r="A10" s="2"/>
      <c r="B10" s="47" t="str">
        <f>データ!N6</f>
        <v>-</v>
      </c>
      <c r="C10" s="47"/>
      <c r="D10" s="47"/>
      <c r="E10" s="47"/>
      <c r="F10" s="47"/>
      <c r="G10" s="47"/>
      <c r="H10" s="47"/>
      <c r="I10" s="47" t="str">
        <f>データ!O6</f>
        <v>該当数値なし</v>
      </c>
      <c r="J10" s="47"/>
      <c r="K10" s="47"/>
      <c r="L10" s="47"/>
      <c r="M10" s="47"/>
      <c r="N10" s="47"/>
      <c r="O10" s="47"/>
      <c r="P10" s="47">
        <f>データ!P6</f>
        <v>8.2100000000000009</v>
      </c>
      <c r="Q10" s="47"/>
      <c r="R10" s="47"/>
      <c r="S10" s="47"/>
      <c r="T10" s="47"/>
      <c r="U10" s="47"/>
      <c r="V10" s="47"/>
      <c r="W10" s="47">
        <f>データ!Q6</f>
        <v>100</v>
      </c>
      <c r="X10" s="47"/>
      <c r="Y10" s="47"/>
      <c r="Z10" s="47"/>
      <c r="AA10" s="47"/>
      <c r="AB10" s="47"/>
      <c r="AC10" s="47"/>
      <c r="AD10" s="46">
        <f>データ!R6</f>
        <v>4104</v>
      </c>
      <c r="AE10" s="46"/>
      <c r="AF10" s="46"/>
      <c r="AG10" s="46"/>
      <c r="AH10" s="46"/>
      <c r="AI10" s="46"/>
      <c r="AJ10" s="46"/>
      <c r="AK10" s="2"/>
      <c r="AL10" s="46">
        <f>データ!V6</f>
        <v>1016</v>
      </c>
      <c r="AM10" s="46"/>
      <c r="AN10" s="46"/>
      <c r="AO10" s="46"/>
      <c r="AP10" s="46"/>
      <c r="AQ10" s="46"/>
      <c r="AR10" s="46"/>
      <c r="AS10" s="46"/>
      <c r="AT10" s="47">
        <f>データ!W6</f>
        <v>0.49</v>
      </c>
      <c r="AU10" s="47"/>
      <c r="AV10" s="47"/>
      <c r="AW10" s="47"/>
      <c r="AX10" s="47"/>
      <c r="AY10" s="47"/>
      <c r="AZ10" s="47"/>
      <c r="BA10" s="47"/>
      <c r="BB10" s="47">
        <f>データ!X6</f>
        <v>2073.4699999999998</v>
      </c>
      <c r="BC10" s="47"/>
      <c r="BD10" s="47"/>
      <c r="BE10" s="47"/>
      <c r="BF10" s="47"/>
      <c r="BG10" s="47"/>
      <c r="BH10" s="47"/>
      <c r="BI10" s="47"/>
      <c r="BJ10" s="2"/>
      <c r="BK10" s="2"/>
      <c r="BL10" s="52" t="s">
        <v>40</v>
      </c>
      <c r="BM10" s="53"/>
      <c r="BN10" s="19" t="s">
        <v>31</v>
      </c>
      <c r="BO10" s="22"/>
      <c r="BP10" s="22"/>
      <c r="BQ10" s="22"/>
      <c r="BR10" s="22"/>
      <c r="BS10" s="22"/>
      <c r="BT10" s="22"/>
      <c r="BU10" s="22"/>
      <c r="BV10" s="22"/>
      <c r="BW10" s="22"/>
      <c r="BX10" s="22"/>
      <c r="BY10" s="2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42</v>
      </c>
      <c r="BM11" s="55"/>
      <c r="BN11" s="55"/>
      <c r="BO11" s="55"/>
      <c r="BP11" s="55"/>
      <c r="BQ11" s="55"/>
      <c r="BR11" s="55"/>
      <c r="BS11" s="55"/>
      <c r="BT11" s="55"/>
      <c r="BU11" s="55"/>
      <c r="BV11" s="55"/>
      <c r="BW11" s="55"/>
      <c r="BX11" s="55"/>
      <c r="BY11" s="55"/>
      <c r="BZ11" s="5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
      <c r="A14" s="2"/>
      <c r="B14" s="57" t="s">
        <v>30</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43</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69" t="s">
        <v>108</v>
      </c>
      <c r="BM16" s="70"/>
      <c r="BN16" s="70"/>
      <c r="BO16" s="70"/>
      <c r="BP16" s="70"/>
      <c r="BQ16" s="70"/>
      <c r="BR16" s="70"/>
      <c r="BS16" s="70"/>
      <c r="BT16" s="70"/>
      <c r="BU16" s="70"/>
      <c r="BV16" s="70"/>
      <c r="BW16" s="70"/>
      <c r="BX16" s="70"/>
      <c r="BY16" s="70"/>
      <c r="BZ16" s="71"/>
    </row>
    <row r="17" spans="1:78" ht="13.5" customHeight="1" x14ac:dyDescent="0.2">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69"/>
      <c r="BM17" s="70"/>
      <c r="BN17" s="70"/>
      <c r="BO17" s="70"/>
      <c r="BP17" s="70"/>
      <c r="BQ17" s="70"/>
      <c r="BR17" s="70"/>
      <c r="BS17" s="70"/>
      <c r="BT17" s="70"/>
      <c r="BU17" s="70"/>
      <c r="BV17" s="70"/>
      <c r="BW17" s="70"/>
      <c r="BX17" s="70"/>
      <c r="BY17" s="70"/>
      <c r="BZ17" s="71"/>
    </row>
    <row r="18" spans="1:78" ht="13.5" customHeight="1" x14ac:dyDescent="0.2">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69"/>
      <c r="BM18" s="70"/>
      <c r="BN18" s="70"/>
      <c r="BO18" s="70"/>
      <c r="BP18" s="70"/>
      <c r="BQ18" s="70"/>
      <c r="BR18" s="70"/>
      <c r="BS18" s="70"/>
      <c r="BT18" s="70"/>
      <c r="BU18" s="70"/>
      <c r="BV18" s="70"/>
      <c r="BW18" s="70"/>
      <c r="BX18" s="70"/>
      <c r="BY18" s="70"/>
      <c r="BZ18" s="71"/>
    </row>
    <row r="19" spans="1:78" ht="13.5" customHeight="1" x14ac:dyDescent="0.2">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69"/>
      <c r="BM19" s="70"/>
      <c r="BN19" s="70"/>
      <c r="BO19" s="70"/>
      <c r="BP19" s="70"/>
      <c r="BQ19" s="70"/>
      <c r="BR19" s="70"/>
      <c r="BS19" s="70"/>
      <c r="BT19" s="70"/>
      <c r="BU19" s="70"/>
      <c r="BV19" s="70"/>
      <c r="BW19" s="70"/>
      <c r="BX19" s="70"/>
      <c r="BY19" s="70"/>
      <c r="BZ19" s="71"/>
    </row>
    <row r="20" spans="1:78" ht="13.5" customHeight="1" x14ac:dyDescent="0.2">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69"/>
      <c r="BM20" s="70"/>
      <c r="BN20" s="70"/>
      <c r="BO20" s="70"/>
      <c r="BP20" s="70"/>
      <c r="BQ20" s="70"/>
      <c r="BR20" s="70"/>
      <c r="BS20" s="70"/>
      <c r="BT20" s="70"/>
      <c r="BU20" s="70"/>
      <c r="BV20" s="70"/>
      <c r="BW20" s="70"/>
      <c r="BX20" s="70"/>
      <c r="BY20" s="70"/>
      <c r="BZ20" s="71"/>
    </row>
    <row r="21" spans="1:78" ht="13.5" customHeight="1" x14ac:dyDescent="0.2">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69"/>
      <c r="BM21" s="70"/>
      <c r="BN21" s="70"/>
      <c r="BO21" s="70"/>
      <c r="BP21" s="70"/>
      <c r="BQ21" s="70"/>
      <c r="BR21" s="70"/>
      <c r="BS21" s="70"/>
      <c r="BT21" s="70"/>
      <c r="BU21" s="70"/>
      <c r="BV21" s="70"/>
      <c r="BW21" s="70"/>
      <c r="BX21" s="70"/>
      <c r="BY21" s="70"/>
      <c r="BZ21" s="71"/>
    </row>
    <row r="22" spans="1:78" ht="13.5" customHeight="1" x14ac:dyDescent="0.2">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69"/>
      <c r="BM22" s="70"/>
      <c r="BN22" s="70"/>
      <c r="BO22" s="70"/>
      <c r="BP22" s="70"/>
      <c r="BQ22" s="70"/>
      <c r="BR22" s="70"/>
      <c r="BS22" s="70"/>
      <c r="BT22" s="70"/>
      <c r="BU22" s="70"/>
      <c r="BV22" s="70"/>
      <c r="BW22" s="70"/>
      <c r="BX22" s="70"/>
      <c r="BY22" s="70"/>
      <c r="BZ22" s="71"/>
    </row>
    <row r="23" spans="1:78" ht="13.5" customHeight="1" x14ac:dyDescent="0.2">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69"/>
      <c r="BM23" s="70"/>
      <c r="BN23" s="70"/>
      <c r="BO23" s="70"/>
      <c r="BP23" s="70"/>
      <c r="BQ23" s="70"/>
      <c r="BR23" s="70"/>
      <c r="BS23" s="70"/>
      <c r="BT23" s="70"/>
      <c r="BU23" s="70"/>
      <c r="BV23" s="70"/>
      <c r="BW23" s="70"/>
      <c r="BX23" s="70"/>
      <c r="BY23" s="70"/>
      <c r="BZ23" s="71"/>
    </row>
    <row r="24" spans="1:78" ht="13.5" customHeight="1" x14ac:dyDescent="0.2">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69"/>
      <c r="BM24" s="70"/>
      <c r="BN24" s="70"/>
      <c r="BO24" s="70"/>
      <c r="BP24" s="70"/>
      <c r="BQ24" s="70"/>
      <c r="BR24" s="70"/>
      <c r="BS24" s="70"/>
      <c r="BT24" s="70"/>
      <c r="BU24" s="70"/>
      <c r="BV24" s="70"/>
      <c r="BW24" s="70"/>
      <c r="BX24" s="70"/>
      <c r="BY24" s="70"/>
      <c r="BZ24" s="71"/>
    </row>
    <row r="25" spans="1:78" ht="13.5" customHeight="1" x14ac:dyDescent="0.2">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69"/>
      <c r="BM25" s="70"/>
      <c r="BN25" s="70"/>
      <c r="BO25" s="70"/>
      <c r="BP25" s="70"/>
      <c r="BQ25" s="70"/>
      <c r="BR25" s="70"/>
      <c r="BS25" s="70"/>
      <c r="BT25" s="70"/>
      <c r="BU25" s="70"/>
      <c r="BV25" s="70"/>
      <c r="BW25" s="70"/>
      <c r="BX25" s="70"/>
      <c r="BY25" s="70"/>
      <c r="BZ25" s="71"/>
    </row>
    <row r="26" spans="1:78" ht="13.5" customHeight="1" x14ac:dyDescent="0.2">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69"/>
      <c r="BM26" s="70"/>
      <c r="BN26" s="70"/>
      <c r="BO26" s="70"/>
      <c r="BP26" s="70"/>
      <c r="BQ26" s="70"/>
      <c r="BR26" s="70"/>
      <c r="BS26" s="70"/>
      <c r="BT26" s="70"/>
      <c r="BU26" s="70"/>
      <c r="BV26" s="70"/>
      <c r="BW26" s="70"/>
      <c r="BX26" s="70"/>
      <c r="BY26" s="70"/>
      <c r="BZ26" s="71"/>
    </row>
    <row r="27" spans="1:78" ht="13.5" customHeight="1" x14ac:dyDescent="0.2">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69"/>
      <c r="BM27" s="70"/>
      <c r="BN27" s="70"/>
      <c r="BO27" s="70"/>
      <c r="BP27" s="70"/>
      <c r="BQ27" s="70"/>
      <c r="BR27" s="70"/>
      <c r="BS27" s="70"/>
      <c r="BT27" s="70"/>
      <c r="BU27" s="70"/>
      <c r="BV27" s="70"/>
      <c r="BW27" s="70"/>
      <c r="BX27" s="70"/>
      <c r="BY27" s="70"/>
      <c r="BZ27" s="71"/>
    </row>
    <row r="28" spans="1:78" ht="13.5" customHeight="1" x14ac:dyDescent="0.2">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69"/>
      <c r="BM28" s="70"/>
      <c r="BN28" s="70"/>
      <c r="BO28" s="70"/>
      <c r="BP28" s="70"/>
      <c r="BQ28" s="70"/>
      <c r="BR28" s="70"/>
      <c r="BS28" s="70"/>
      <c r="BT28" s="70"/>
      <c r="BU28" s="70"/>
      <c r="BV28" s="70"/>
      <c r="BW28" s="70"/>
      <c r="BX28" s="70"/>
      <c r="BY28" s="70"/>
      <c r="BZ28" s="71"/>
    </row>
    <row r="29" spans="1:78" ht="13.5" customHeight="1" x14ac:dyDescent="0.2">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69"/>
      <c r="BM29" s="70"/>
      <c r="BN29" s="70"/>
      <c r="BO29" s="70"/>
      <c r="BP29" s="70"/>
      <c r="BQ29" s="70"/>
      <c r="BR29" s="70"/>
      <c r="BS29" s="70"/>
      <c r="BT29" s="70"/>
      <c r="BU29" s="70"/>
      <c r="BV29" s="70"/>
      <c r="BW29" s="70"/>
      <c r="BX29" s="70"/>
      <c r="BY29" s="70"/>
      <c r="BZ29" s="71"/>
    </row>
    <row r="30" spans="1:78" ht="13.5" customHeight="1" x14ac:dyDescent="0.2">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69"/>
      <c r="BM30" s="70"/>
      <c r="BN30" s="70"/>
      <c r="BO30" s="70"/>
      <c r="BP30" s="70"/>
      <c r="BQ30" s="70"/>
      <c r="BR30" s="70"/>
      <c r="BS30" s="70"/>
      <c r="BT30" s="70"/>
      <c r="BU30" s="70"/>
      <c r="BV30" s="70"/>
      <c r="BW30" s="70"/>
      <c r="BX30" s="70"/>
      <c r="BY30" s="70"/>
      <c r="BZ30" s="71"/>
    </row>
    <row r="31" spans="1:78" ht="13.5" customHeight="1" x14ac:dyDescent="0.2">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69"/>
      <c r="BM31" s="70"/>
      <c r="BN31" s="70"/>
      <c r="BO31" s="70"/>
      <c r="BP31" s="70"/>
      <c r="BQ31" s="70"/>
      <c r="BR31" s="70"/>
      <c r="BS31" s="70"/>
      <c r="BT31" s="70"/>
      <c r="BU31" s="70"/>
      <c r="BV31" s="70"/>
      <c r="BW31" s="70"/>
      <c r="BX31" s="70"/>
      <c r="BY31" s="70"/>
      <c r="BZ31" s="71"/>
    </row>
    <row r="32" spans="1:78" ht="13.5" customHeight="1" x14ac:dyDescent="0.2">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69"/>
      <c r="BM32" s="70"/>
      <c r="BN32" s="70"/>
      <c r="BO32" s="70"/>
      <c r="BP32" s="70"/>
      <c r="BQ32" s="70"/>
      <c r="BR32" s="70"/>
      <c r="BS32" s="70"/>
      <c r="BT32" s="70"/>
      <c r="BU32" s="70"/>
      <c r="BV32" s="70"/>
      <c r="BW32" s="70"/>
      <c r="BX32" s="70"/>
      <c r="BY32" s="70"/>
      <c r="BZ32" s="71"/>
    </row>
    <row r="33" spans="1:78" ht="13.5" customHeight="1" x14ac:dyDescent="0.2">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69"/>
      <c r="BM33" s="70"/>
      <c r="BN33" s="70"/>
      <c r="BO33" s="70"/>
      <c r="BP33" s="70"/>
      <c r="BQ33" s="70"/>
      <c r="BR33" s="70"/>
      <c r="BS33" s="70"/>
      <c r="BT33" s="70"/>
      <c r="BU33" s="70"/>
      <c r="BV33" s="70"/>
      <c r="BW33" s="70"/>
      <c r="BX33" s="70"/>
      <c r="BY33" s="70"/>
      <c r="BZ33" s="71"/>
    </row>
    <row r="34" spans="1:78" ht="13.5" customHeight="1" x14ac:dyDescent="0.2">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69"/>
      <c r="BM34" s="70"/>
      <c r="BN34" s="70"/>
      <c r="BO34" s="70"/>
      <c r="BP34" s="70"/>
      <c r="BQ34" s="70"/>
      <c r="BR34" s="70"/>
      <c r="BS34" s="70"/>
      <c r="BT34" s="70"/>
      <c r="BU34" s="70"/>
      <c r="BV34" s="70"/>
      <c r="BW34" s="70"/>
      <c r="BX34" s="70"/>
      <c r="BY34" s="70"/>
      <c r="BZ34" s="71"/>
    </row>
    <row r="35" spans="1:78" ht="13.5" customHeight="1" x14ac:dyDescent="0.2">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69"/>
      <c r="BM35" s="70"/>
      <c r="BN35" s="70"/>
      <c r="BO35" s="70"/>
      <c r="BP35" s="70"/>
      <c r="BQ35" s="70"/>
      <c r="BR35" s="70"/>
      <c r="BS35" s="70"/>
      <c r="BT35" s="70"/>
      <c r="BU35" s="70"/>
      <c r="BV35" s="70"/>
      <c r="BW35" s="70"/>
      <c r="BX35" s="70"/>
      <c r="BY35" s="70"/>
      <c r="BZ35" s="71"/>
    </row>
    <row r="36" spans="1:78" ht="13.5" customHeight="1" x14ac:dyDescent="0.2">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69"/>
      <c r="BM36" s="70"/>
      <c r="BN36" s="70"/>
      <c r="BO36" s="70"/>
      <c r="BP36" s="70"/>
      <c r="BQ36" s="70"/>
      <c r="BR36" s="70"/>
      <c r="BS36" s="70"/>
      <c r="BT36" s="70"/>
      <c r="BU36" s="70"/>
      <c r="BV36" s="70"/>
      <c r="BW36" s="70"/>
      <c r="BX36" s="70"/>
      <c r="BY36" s="70"/>
      <c r="BZ36" s="71"/>
    </row>
    <row r="37" spans="1:78" ht="13.5" customHeight="1" x14ac:dyDescent="0.2">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69"/>
      <c r="BM37" s="70"/>
      <c r="BN37" s="70"/>
      <c r="BO37" s="70"/>
      <c r="BP37" s="70"/>
      <c r="BQ37" s="70"/>
      <c r="BR37" s="70"/>
      <c r="BS37" s="70"/>
      <c r="BT37" s="70"/>
      <c r="BU37" s="70"/>
      <c r="BV37" s="70"/>
      <c r="BW37" s="70"/>
      <c r="BX37" s="70"/>
      <c r="BY37" s="70"/>
      <c r="BZ37" s="71"/>
    </row>
    <row r="38" spans="1:78" ht="13.5" customHeight="1" x14ac:dyDescent="0.2">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69"/>
      <c r="BM38" s="70"/>
      <c r="BN38" s="70"/>
      <c r="BO38" s="70"/>
      <c r="BP38" s="70"/>
      <c r="BQ38" s="70"/>
      <c r="BR38" s="70"/>
      <c r="BS38" s="70"/>
      <c r="BT38" s="70"/>
      <c r="BU38" s="70"/>
      <c r="BV38" s="70"/>
      <c r="BW38" s="70"/>
      <c r="BX38" s="70"/>
      <c r="BY38" s="70"/>
      <c r="BZ38" s="71"/>
    </row>
    <row r="39" spans="1:78" ht="13.5" customHeight="1" x14ac:dyDescent="0.2">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69"/>
      <c r="BM39" s="70"/>
      <c r="BN39" s="70"/>
      <c r="BO39" s="70"/>
      <c r="BP39" s="70"/>
      <c r="BQ39" s="70"/>
      <c r="BR39" s="70"/>
      <c r="BS39" s="70"/>
      <c r="BT39" s="70"/>
      <c r="BU39" s="70"/>
      <c r="BV39" s="70"/>
      <c r="BW39" s="70"/>
      <c r="BX39" s="70"/>
      <c r="BY39" s="70"/>
      <c r="BZ39" s="71"/>
    </row>
    <row r="40" spans="1:78" ht="13.5" customHeight="1" x14ac:dyDescent="0.2">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69"/>
      <c r="BM40" s="70"/>
      <c r="BN40" s="70"/>
      <c r="BO40" s="70"/>
      <c r="BP40" s="70"/>
      <c r="BQ40" s="70"/>
      <c r="BR40" s="70"/>
      <c r="BS40" s="70"/>
      <c r="BT40" s="70"/>
      <c r="BU40" s="70"/>
      <c r="BV40" s="70"/>
      <c r="BW40" s="70"/>
      <c r="BX40" s="70"/>
      <c r="BY40" s="70"/>
      <c r="BZ40" s="71"/>
    </row>
    <row r="41" spans="1:78" ht="13.5" customHeight="1" x14ac:dyDescent="0.2">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69"/>
      <c r="BM41" s="70"/>
      <c r="BN41" s="70"/>
      <c r="BO41" s="70"/>
      <c r="BP41" s="70"/>
      <c r="BQ41" s="70"/>
      <c r="BR41" s="70"/>
      <c r="BS41" s="70"/>
      <c r="BT41" s="70"/>
      <c r="BU41" s="70"/>
      <c r="BV41" s="70"/>
      <c r="BW41" s="70"/>
      <c r="BX41" s="70"/>
      <c r="BY41" s="70"/>
      <c r="BZ41" s="71"/>
    </row>
    <row r="42" spans="1:78" ht="13.5" customHeight="1" x14ac:dyDescent="0.2">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69"/>
      <c r="BM42" s="70"/>
      <c r="BN42" s="70"/>
      <c r="BO42" s="70"/>
      <c r="BP42" s="70"/>
      <c r="BQ42" s="70"/>
      <c r="BR42" s="70"/>
      <c r="BS42" s="70"/>
      <c r="BT42" s="70"/>
      <c r="BU42" s="70"/>
      <c r="BV42" s="70"/>
      <c r="BW42" s="70"/>
      <c r="BX42" s="70"/>
      <c r="BY42" s="70"/>
      <c r="BZ42" s="71"/>
    </row>
    <row r="43" spans="1:78" ht="13.5" customHeight="1" x14ac:dyDescent="0.2">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69"/>
      <c r="BM43" s="70"/>
      <c r="BN43" s="70"/>
      <c r="BO43" s="70"/>
      <c r="BP43" s="70"/>
      <c r="BQ43" s="70"/>
      <c r="BR43" s="70"/>
      <c r="BS43" s="70"/>
      <c r="BT43" s="70"/>
      <c r="BU43" s="70"/>
      <c r="BV43" s="70"/>
      <c r="BW43" s="70"/>
      <c r="BX43" s="70"/>
      <c r="BY43" s="70"/>
      <c r="BZ43" s="71"/>
    </row>
    <row r="44" spans="1:78" ht="13.5" customHeight="1" x14ac:dyDescent="0.2">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2"/>
      <c r="BM44" s="73"/>
      <c r="BN44" s="73"/>
      <c r="BO44" s="73"/>
      <c r="BP44" s="73"/>
      <c r="BQ44" s="73"/>
      <c r="BR44" s="73"/>
      <c r="BS44" s="73"/>
      <c r="BT44" s="73"/>
      <c r="BU44" s="73"/>
      <c r="BV44" s="73"/>
      <c r="BW44" s="73"/>
      <c r="BX44" s="73"/>
      <c r="BY44" s="73"/>
      <c r="BZ44" s="74"/>
    </row>
    <row r="45" spans="1:78" ht="13.5" customHeight="1" x14ac:dyDescent="0.2">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3" t="s">
        <v>45</v>
      </c>
      <c r="BM45" s="64"/>
      <c r="BN45" s="64"/>
      <c r="BO45" s="64"/>
      <c r="BP45" s="64"/>
      <c r="BQ45" s="64"/>
      <c r="BR45" s="64"/>
      <c r="BS45" s="64"/>
      <c r="BT45" s="64"/>
      <c r="BU45" s="64"/>
      <c r="BV45" s="64"/>
      <c r="BW45" s="64"/>
      <c r="BX45" s="64"/>
      <c r="BY45" s="64"/>
      <c r="BZ45" s="65"/>
    </row>
    <row r="46" spans="1:78" ht="13.5" customHeight="1" x14ac:dyDescent="0.2">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6"/>
      <c r="BM46" s="67"/>
      <c r="BN46" s="67"/>
      <c r="BO46" s="67"/>
      <c r="BP46" s="67"/>
      <c r="BQ46" s="67"/>
      <c r="BR46" s="67"/>
      <c r="BS46" s="67"/>
      <c r="BT46" s="67"/>
      <c r="BU46" s="67"/>
      <c r="BV46" s="67"/>
      <c r="BW46" s="67"/>
      <c r="BX46" s="67"/>
      <c r="BY46" s="67"/>
      <c r="BZ46" s="68"/>
    </row>
    <row r="47" spans="1:78" ht="13.5" customHeight="1" x14ac:dyDescent="0.2">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69" t="s">
        <v>109</v>
      </c>
      <c r="BM47" s="70"/>
      <c r="BN47" s="70"/>
      <c r="BO47" s="70"/>
      <c r="BP47" s="70"/>
      <c r="BQ47" s="70"/>
      <c r="BR47" s="70"/>
      <c r="BS47" s="70"/>
      <c r="BT47" s="70"/>
      <c r="BU47" s="70"/>
      <c r="BV47" s="70"/>
      <c r="BW47" s="70"/>
      <c r="BX47" s="70"/>
      <c r="BY47" s="70"/>
      <c r="BZ47" s="71"/>
    </row>
    <row r="48" spans="1:78" ht="13.5" customHeight="1" x14ac:dyDescent="0.2">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69"/>
      <c r="BM48" s="70"/>
      <c r="BN48" s="70"/>
      <c r="BO48" s="70"/>
      <c r="BP48" s="70"/>
      <c r="BQ48" s="70"/>
      <c r="BR48" s="70"/>
      <c r="BS48" s="70"/>
      <c r="BT48" s="70"/>
      <c r="BU48" s="70"/>
      <c r="BV48" s="70"/>
      <c r="BW48" s="70"/>
      <c r="BX48" s="70"/>
      <c r="BY48" s="70"/>
      <c r="BZ48" s="71"/>
    </row>
    <row r="49" spans="1:78" ht="13.5" customHeight="1" x14ac:dyDescent="0.2">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69"/>
      <c r="BM49" s="70"/>
      <c r="BN49" s="70"/>
      <c r="BO49" s="70"/>
      <c r="BP49" s="70"/>
      <c r="BQ49" s="70"/>
      <c r="BR49" s="70"/>
      <c r="BS49" s="70"/>
      <c r="BT49" s="70"/>
      <c r="BU49" s="70"/>
      <c r="BV49" s="70"/>
      <c r="BW49" s="70"/>
      <c r="BX49" s="70"/>
      <c r="BY49" s="70"/>
      <c r="BZ49" s="71"/>
    </row>
    <row r="50" spans="1:78" ht="13.5" customHeight="1" x14ac:dyDescent="0.2">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69"/>
      <c r="BM50" s="70"/>
      <c r="BN50" s="70"/>
      <c r="BO50" s="70"/>
      <c r="BP50" s="70"/>
      <c r="BQ50" s="70"/>
      <c r="BR50" s="70"/>
      <c r="BS50" s="70"/>
      <c r="BT50" s="70"/>
      <c r="BU50" s="70"/>
      <c r="BV50" s="70"/>
      <c r="BW50" s="70"/>
      <c r="BX50" s="70"/>
      <c r="BY50" s="70"/>
      <c r="BZ50" s="71"/>
    </row>
    <row r="51" spans="1:78" ht="13.5" customHeight="1" x14ac:dyDescent="0.2">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69"/>
      <c r="BM51" s="70"/>
      <c r="BN51" s="70"/>
      <c r="BO51" s="70"/>
      <c r="BP51" s="70"/>
      <c r="BQ51" s="70"/>
      <c r="BR51" s="70"/>
      <c r="BS51" s="70"/>
      <c r="BT51" s="70"/>
      <c r="BU51" s="70"/>
      <c r="BV51" s="70"/>
      <c r="BW51" s="70"/>
      <c r="BX51" s="70"/>
      <c r="BY51" s="70"/>
      <c r="BZ51" s="71"/>
    </row>
    <row r="52" spans="1:78" ht="13.5" customHeight="1" x14ac:dyDescent="0.2">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69"/>
      <c r="BM52" s="70"/>
      <c r="BN52" s="70"/>
      <c r="BO52" s="70"/>
      <c r="BP52" s="70"/>
      <c r="BQ52" s="70"/>
      <c r="BR52" s="70"/>
      <c r="BS52" s="70"/>
      <c r="BT52" s="70"/>
      <c r="BU52" s="70"/>
      <c r="BV52" s="70"/>
      <c r="BW52" s="70"/>
      <c r="BX52" s="70"/>
      <c r="BY52" s="70"/>
      <c r="BZ52" s="71"/>
    </row>
    <row r="53" spans="1:78" ht="13.5" customHeight="1" x14ac:dyDescent="0.2">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69"/>
      <c r="BM53" s="70"/>
      <c r="BN53" s="70"/>
      <c r="BO53" s="70"/>
      <c r="BP53" s="70"/>
      <c r="BQ53" s="70"/>
      <c r="BR53" s="70"/>
      <c r="BS53" s="70"/>
      <c r="BT53" s="70"/>
      <c r="BU53" s="70"/>
      <c r="BV53" s="70"/>
      <c r="BW53" s="70"/>
      <c r="BX53" s="70"/>
      <c r="BY53" s="70"/>
      <c r="BZ53" s="71"/>
    </row>
    <row r="54" spans="1:78" ht="13.5" customHeight="1" x14ac:dyDescent="0.2">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69"/>
      <c r="BM54" s="70"/>
      <c r="BN54" s="70"/>
      <c r="BO54" s="70"/>
      <c r="BP54" s="70"/>
      <c r="BQ54" s="70"/>
      <c r="BR54" s="70"/>
      <c r="BS54" s="70"/>
      <c r="BT54" s="70"/>
      <c r="BU54" s="70"/>
      <c r="BV54" s="70"/>
      <c r="BW54" s="70"/>
      <c r="BX54" s="70"/>
      <c r="BY54" s="70"/>
      <c r="BZ54" s="71"/>
    </row>
    <row r="55" spans="1:78" ht="13.5" customHeight="1" x14ac:dyDescent="0.2">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69"/>
      <c r="BM55" s="70"/>
      <c r="BN55" s="70"/>
      <c r="BO55" s="70"/>
      <c r="BP55" s="70"/>
      <c r="BQ55" s="70"/>
      <c r="BR55" s="70"/>
      <c r="BS55" s="70"/>
      <c r="BT55" s="70"/>
      <c r="BU55" s="70"/>
      <c r="BV55" s="70"/>
      <c r="BW55" s="70"/>
      <c r="BX55" s="70"/>
      <c r="BY55" s="70"/>
      <c r="BZ55" s="71"/>
    </row>
    <row r="56" spans="1:78" ht="13.5" customHeight="1" x14ac:dyDescent="0.2">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69"/>
      <c r="BM56" s="70"/>
      <c r="BN56" s="70"/>
      <c r="BO56" s="70"/>
      <c r="BP56" s="70"/>
      <c r="BQ56" s="70"/>
      <c r="BR56" s="70"/>
      <c r="BS56" s="70"/>
      <c r="BT56" s="70"/>
      <c r="BU56" s="70"/>
      <c r="BV56" s="70"/>
      <c r="BW56" s="70"/>
      <c r="BX56" s="70"/>
      <c r="BY56" s="70"/>
      <c r="BZ56" s="71"/>
    </row>
    <row r="57" spans="1:78" ht="13.5" customHeight="1" x14ac:dyDescent="0.2">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69"/>
      <c r="BM57" s="70"/>
      <c r="BN57" s="70"/>
      <c r="BO57" s="70"/>
      <c r="BP57" s="70"/>
      <c r="BQ57" s="70"/>
      <c r="BR57" s="70"/>
      <c r="BS57" s="70"/>
      <c r="BT57" s="70"/>
      <c r="BU57" s="70"/>
      <c r="BV57" s="70"/>
      <c r="BW57" s="70"/>
      <c r="BX57" s="70"/>
      <c r="BY57" s="70"/>
      <c r="BZ57" s="71"/>
    </row>
    <row r="58" spans="1:78" ht="13.5" customHeight="1" x14ac:dyDescent="0.2">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69"/>
      <c r="BM58" s="70"/>
      <c r="BN58" s="70"/>
      <c r="BO58" s="70"/>
      <c r="BP58" s="70"/>
      <c r="BQ58" s="70"/>
      <c r="BR58" s="70"/>
      <c r="BS58" s="70"/>
      <c r="BT58" s="70"/>
      <c r="BU58" s="70"/>
      <c r="BV58" s="70"/>
      <c r="BW58" s="70"/>
      <c r="BX58" s="70"/>
      <c r="BY58" s="70"/>
      <c r="BZ58" s="71"/>
    </row>
    <row r="59" spans="1:78" ht="13.5" customHeight="1" x14ac:dyDescent="0.2">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69"/>
      <c r="BM59" s="70"/>
      <c r="BN59" s="70"/>
      <c r="BO59" s="70"/>
      <c r="BP59" s="70"/>
      <c r="BQ59" s="70"/>
      <c r="BR59" s="70"/>
      <c r="BS59" s="70"/>
      <c r="BT59" s="70"/>
      <c r="BU59" s="70"/>
      <c r="BV59" s="70"/>
      <c r="BW59" s="70"/>
      <c r="BX59" s="70"/>
      <c r="BY59" s="70"/>
      <c r="BZ59" s="71"/>
    </row>
    <row r="60" spans="1:78" ht="13.5" customHeight="1" x14ac:dyDescent="0.2">
      <c r="A60" s="2"/>
      <c r="B60" s="60" t="s">
        <v>11</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2">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69"/>
      <c r="BM62" s="70"/>
      <c r="BN62" s="70"/>
      <c r="BO62" s="70"/>
      <c r="BP62" s="70"/>
      <c r="BQ62" s="70"/>
      <c r="BR62" s="70"/>
      <c r="BS62" s="70"/>
      <c r="BT62" s="70"/>
      <c r="BU62" s="70"/>
      <c r="BV62" s="70"/>
      <c r="BW62" s="70"/>
      <c r="BX62" s="70"/>
      <c r="BY62" s="70"/>
      <c r="BZ62" s="71"/>
    </row>
    <row r="63" spans="1:78" ht="13.5" customHeight="1" x14ac:dyDescent="0.2">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2"/>
      <c r="BM63" s="73"/>
      <c r="BN63" s="73"/>
      <c r="BO63" s="73"/>
      <c r="BP63" s="73"/>
      <c r="BQ63" s="73"/>
      <c r="BR63" s="73"/>
      <c r="BS63" s="73"/>
      <c r="BT63" s="73"/>
      <c r="BU63" s="73"/>
      <c r="BV63" s="73"/>
      <c r="BW63" s="73"/>
      <c r="BX63" s="73"/>
      <c r="BY63" s="73"/>
      <c r="BZ63" s="74"/>
    </row>
    <row r="64" spans="1:78" ht="13.5" customHeight="1" x14ac:dyDescent="0.2">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3" t="s">
        <v>10</v>
      </c>
      <c r="BM64" s="64"/>
      <c r="BN64" s="64"/>
      <c r="BO64" s="64"/>
      <c r="BP64" s="64"/>
      <c r="BQ64" s="64"/>
      <c r="BR64" s="64"/>
      <c r="BS64" s="64"/>
      <c r="BT64" s="64"/>
      <c r="BU64" s="64"/>
      <c r="BV64" s="64"/>
      <c r="BW64" s="64"/>
      <c r="BX64" s="64"/>
      <c r="BY64" s="64"/>
      <c r="BZ64" s="65"/>
    </row>
    <row r="65" spans="1:78" ht="13.5" customHeight="1" x14ac:dyDescent="0.2">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6"/>
      <c r="BM65" s="67"/>
      <c r="BN65" s="67"/>
      <c r="BO65" s="67"/>
      <c r="BP65" s="67"/>
      <c r="BQ65" s="67"/>
      <c r="BR65" s="67"/>
      <c r="BS65" s="67"/>
      <c r="BT65" s="67"/>
      <c r="BU65" s="67"/>
      <c r="BV65" s="67"/>
      <c r="BW65" s="67"/>
      <c r="BX65" s="67"/>
      <c r="BY65" s="67"/>
      <c r="BZ65" s="68"/>
    </row>
    <row r="66" spans="1:78" ht="13.5" customHeight="1" x14ac:dyDescent="0.2">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69" t="s">
        <v>110</v>
      </c>
      <c r="BM66" s="70"/>
      <c r="BN66" s="70"/>
      <c r="BO66" s="70"/>
      <c r="BP66" s="70"/>
      <c r="BQ66" s="70"/>
      <c r="BR66" s="70"/>
      <c r="BS66" s="70"/>
      <c r="BT66" s="70"/>
      <c r="BU66" s="70"/>
      <c r="BV66" s="70"/>
      <c r="BW66" s="70"/>
      <c r="BX66" s="70"/>
      <c r="BY66" s="70"/>
      <c r="BZ66" s="71"/>
    </row>
    <row r="67" spans="1:78" ht="13.5" customHeight="1" x14ac:dyDescent="0.2">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69"/>
      <c r="BM67" s="70"/>
      <c r="BN67" s="70"/>
      <c r="BO67" s="70"/>
      <c r="BP67" s="70"/>
      <c r="BQ67" s="70"/>
      <c r="BR67" s="70"/>
      <c r="BS67" s="70"/>
      <c r="BT67" s="70"/>
      <c r="BU67" s="70"/>
      <c r="BV67" s="70"/>
      <c r="BW67" s="70"/>
      <c r="BX67" s="70"/>
      <c r="BY67" s="70"/>
      <c r="BZ67" s="71"/>
    </row>
    <row r="68" spans="1:78" ht="13.5" customHeight="1" x14ac:dyDescent="0.2">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69"/>
      <c r="BM68" s="70"/>
      <c r="BN68" s="70"/>
      <c r="BO68" s="70"/>
      <c r="BP68" s="70"/>
      <c r="BQ68" s="70"/>
      <c r="BR68" s="70"/>
      <c r="BS68" s="70"/>
      <c r="BT68" s="70"/>
      <c r="BU68" s="70"/>
      <c r="BV68" s="70"/>
      <c r="BW68" s="70"/>
      <c r="BX68" s="70"/>
      <c r="BY68" s="70"/>
      <c r="BZ68" s="71"/>
    </row>
    <row r="69" spans="1:78" ht="13.5" customHeight="1" x14ac:dyDescent="0.2">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69"/>
      <c r="BM69" s="70"/>
      <c r="BN69" s="70"/>
      <c r="BO69" s="70"/>
      <c r="BP69" s="70"/>
      <c r="BQ69" s="70"/>
      <c r="BR69" s="70"/>
      <c r="BS69" s="70"/>
      <c r="BT69" s="70"/>
      <c r="BU69" s="70"/>
      <c r="BV69" s="70"/>
      <c r="BW69" s="70"/>
      <c r="BX69" s="70"/>
      <c r="BY69" s="70"/>
      <c r="BZ69" s="71"/>
    </row>
    <row r="70" spans="1:78" ht="13.5" customHeight="1" x14ac:dyDescent="0.2">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69"/>
      <c r="BM70" s="70"/>
      <c r="BN70" s="70"/>
      <c r="BO70" s="70"/>
      <c r="BP70" s="70"/>
      <c r="BQ70" s="70"/>
      <c r="BR70" s="70"/>
      <c r="BS70" s="70"/>
      <c r="BT70" s="70"/>
      <c r="BU70" s="70"/>
      <c r="BV70" s="70"/>
      <c r="BW70" s="70"/>
      <c r="BX70" s="70"/>
      <c r="BY70" s="70"/>
      <c r="BZ70" s="71"/>
    </row>
    <row r="71" spans="1:78" ht="13.5" customHeight="1" x14ac:dyDescent="0.2">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69"/>
      <c r="BM71" s="70"/>
      <c r="BN71" s="70"/>
      <c r="BO71" s="70"/>
      <c r="BP71" s="70"/>
      <c r="BQ71" s="70"/>
      <c r="BR71" s="70"/>
      <c r="BS71" s="70"/>
      <c r="BT71" s="70"/>
      <c r="BU71" s="70"/>
      <c r="BV71" s="70"/>
      <c r="BW71" s="70"/>
      <c r="BX71" s="70"/>
      <c r="BY71" s="70"/>
      <c r="BZ71" s="71"/>
    </row>
    <row r="72" spans="1:78" ht="13.5" customHeight="1" x14ac:dyDescent="0.2">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69"/>
      <c r="BM72" s="70"/>
      <c r="BN72" s="70"/>
      <c r="BO72" s="70"/>
      <c r="BP72" s="70"/>
      <c r="BQ72" s="70"/>
      <c r="BR72" s="70"/>
      <c r="BS72" s="70"/>
      <c r="BT72" s="70"/>
      <c r="BU72" s="70"/>
      <c r="BV72" s="70"/>
      <c r="BW72" s="70"/>
      <c r="BX72" s="70"/>
      <c r="BY72" s="70"/>
      <c r="BZ72" s="71"/>
    </row>
    <row r="73" spans="1:78" ht="13.5" customHeight="1" x14ac:dyDescent="0.2">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69"/>
      <c r="BM73" s="70"/>
      <c r="BN73" s="70"/>
      <c r="BO73" s="70"/>
      <c r="BP73" s="70"/>
      <c r="BQ73" s="70"/>
      <c r="BR73" s="70"/>
      <c r="BS73" s="70"/>
      <c r="BT73" s="70"/>
      <c r="BU73" s="70"/>
      <c r="BV73" s="70"/>
      <c r="BW73" s="70"/>
      <c r="BX73" s="70"/>
      <c r="BY73" s="70"/>
      <c r="BZ73" s="71"/>
    </row>
    <row r="74" spans="1:78" ht="13.5" customHeight="1" x14ac:dyDescent="0.2">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69"/>
      <c r="BM74" s="70"/>
      <c r="BN74" s="70"/>
      <c r="BO74" s="70"/>
      <c r="BP74" s="70"/>
      <c r="BQ74" s="70"/>
      <c r="BR74" s="70"/>
      <c r="BS74" s="70"/>
      <c r="BT74" s="70"/>
      <c r="BU74" s="70"/>
      <c r="BV74" s="70"/>
      <c r="BW74" s="70"/>
      <c r="BX74" s="70"/>
      <c r="BY74" s="70"/>
      <c r="BZ74" s="71"/>
    </row>
    <row r="75" spans="1:78" ht="13.5" customHeight="1" x14ac:dyDescent="0.2">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69"/>
      <c r="BM75" s="70"/>
      <c r="BN75" s="70"/>
      <c r="BO75" s="70"/>
      <c r="BP75" s="70"/>
      <c r="BQ75" s="70"/>
      <c r="BR75" s="70"/>
      <c r="BS75" s="70"/>
      <c r="BT75" s="70"/>
      <c r="BU75" s="70"/>
      <c r="BV75" s="70"/>
      <c r="BW75" s="70"/>
      <c r="BX75" s="70"/>
      <c r="BY75" s="70"/>
      <c r="BZ75" s="71"/>
    </row>
    <row r="76" spans="1:78" ht="13.5" customHeight="1" x14ac:dyDescent="0.2">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69"/>
      <c r="BM76" s="70"/>
      <c r="BN76" s="70"/>
      <c r="BO76" s="70"/>
      <c r="BP76" s="70"/>
      <c r="BQ76" s="70"/>
      <c r="BR76" s="70"/>
      <c r="BS76" s="70"/>
      <c r="BT76" s="70"/>
      <c r="BU76" s="70"/>
      <c r="BV76" s="70"/>
      <c r="BW76" s="70"/>
      <c r="BX76" s="70"/>
      <c r="BY76" s="70"/>
      <c r="BZ76" s="71"/>
    </row>
    <row r="77" spans="1:78" ht="13.5" customHeight="1" x14ac:dyDescent="0.2">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69"/>
      <c r="BM77" s="70"/>
      <c r="BN77" s="70"/>
      <c r="BO77" s="70"/>
      <c r="BP77" s="70"/>
      <c r="BQ77" s="70"/>
      <c r="BR77" s="70"/>
      <c r="BS77" s="70"/>
      <c r="BT77" s="70"/>
      <c r="BU77" s="70"/>
      <c r="BV77" s="70"/>
      <c r="BW77" s="70"/>
      <c r="BX77" s="70"/>
      <c r="BY77" s="70"/>
      <c r="BZ77" s="71"/>
    </row>
    <row r="78" spans="1:78" ht="13.5" customHeight="1" x14ac:dyDescent="0.2">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69"/>
      <c r="BM78" s="70"/>
      <c r="BN78" s="70"/>
      <c r="BO78" s="70"/>
      <c r="BP78" s="70"/>
      <c r="BQ78" s="70"/>
      <c r="BR78" s="70"/>
      <c r="BS78" s="70"/>
      <c r="BT78" s="70"/>
      <c r="BU78" s="70"/>
      <c r="BV78" s="70"/>
      <c r="BW78" s="70"/>
      <c r="BX78" s="70"/>
      <c r="BY78" s="70"/>
      <c r="BZ78" s="71"/>
    </row>
    <row r="79" spans="1:78" ht="13.5" customHeight="1" x14ac:dyDescent="0.2">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69"/>
      <c r="BM79" s="70"/>
      <c r="BN79" s="70"/>
      <c r="BO79" s="70"/>
      <c r="BP79" s="70"/>
      <c r="BQ79" s="70"/>
      <c r="BR79" s="70"/>
      <c r="BS79" s="70"/>
      <c r="BT79" s="70"/>
      <c r="BU79" s="70"/>
      <c r="BV79" s="70"/>
      <c r="BW79" s="70"/>
      <c r="BX79" s="70"/>
      <c r="BY79" s="70"/>
      <c r="BZ79" s="71"/>
    </row>
    <row r="80" spans="1:78" ht="13.5" customHeight="1" x14ac:dyDescent="0.2">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69"/>
      <c r="BM80" s="70"/>
      <c r="BN80" s="70"/>
      <c r="BO80" s="70"/>
      <c r="BP80" s="70"/>
      <c r="BQ80" s="70"/>
      <c r="BR80" s="70"/>
      <c r="BS80" s="70"/>
      <c r="BT80" s="70"/>
      <c r="BU80" s="70"/>
      <c r="BV80" s="70"/>
      <c r="BW80" s="70"/>
      <c r="BX80" s="70"/>
      <c r="BY80" s="70"/>
      <c r="BZ80" s="7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69"/>
      <c r="BM81" s="70"/>
      <c r="BN81" s="70"/>
      <c r="BO81" s="70"/>
      <c r="BP81" s="70"/>
      <c r="BQ81" s="70"/>
      <c r="BR81" s="70"/>
      <c r="BS81" s="70"/>
      <c r="BT81" s="70"/>
      <c r="BU81" s="70"/>
      <c r="BV81" s="70"/>
      <c r="BW81" s="70"/>
      <c r="BX81" s="70"/>
      <c r="BY81" s="70"/>
      <c r="BZ81" s="71"/>
    </row>
    <row r="82" spans="1:78" ht="13.5" customHeight="1" x14ac:dyDescent="0.2">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2"/>
      <c r="BM82" s="73"/>
      <c r="BN82" s="73"/>
      <c r="BO82" s="73"/>
      <c r="BP82" s="73"/>
      <c r="BQ82" s="73"/>
      <c r="BR82" s="73"/>
      <c r="BS82" s="73"/>
      <c r="BT82" s="73"/>
      <c r="BU82" s="73"/>
      <c r="BV82" s="73"/>
      <c r="BW82" s="73"/>
      <c r="BX82" s="73"/>
      <c r="BY82" s="73"/>
      <c r="BZ82" s="74"/>
    </row>
    <row r="83" spans="1:78" x14ac:dyDescent="0.2">
      <c r="C83" s="2" t="s">
        <v>46</v>
      </c>
    </row>
    <row r="84" spans="1:78" x14ac:dyDescent="0.2">
      <c r="C84" s="2"/>
    </row>
    <row r="85" spans="1:78" hidden="1" x14ac:dyDescent="0.2">
      <c r="B85" s="6" t="s">
        <v>47</v>
      </c>
      <c r="C85" s="6"/>
      <c r="D85" s="6"/>
      <c r="E85" s="6" t="s">
        <v>49</v>
      </c>
      <c r="F85" s="6" t="s">
        <v>50</v>
      </c>
      <c r="G85" s="6" t="s">
        <v>51</v>
      </c>
      <c r="H85" s="6" t="s">
        <v>44</v>
      </c>
      <c r="I85" s="6" t="s">
        <v>9</v>
      </c>
      <c r="J85" s="6" t="s">
        <v>52</v>
      </c>
      <c r="K85" s="6" t="s">
        <v>53</v>
      </c>
      <c r="L85" s="6" t="s">
        <v>35</v>
      </c>
      <c r="M85" s="6" t="s">
        <v>38</v>
      </c>
      <c r="N85" s="6" t="s">
        <v>54</v>
      </c>
      <c r="O85" s="6" t="s">
        <v>56</v>
      </c>
    </row>
    <row r="86" spans="1:78" hidden="1" x14ac:dyDescent="0.2">
      <c r="B86" s="6"/>
      <c r="C86" s="6"/>
      <c r="D86" s="6"/>
      <c r="E86" s="6" t="str">
        <f>データ!AI6</f>
        <v/>
      </c>
      <c r="F86" s="6" t="s">
        <v>41</v>
      </c>
      <c r="G86" s="6" t="s">
        <v>41</v>
      </c>
      <c r="H86" s="6" t="str">
        <f>データ!BP6</f>
        <v>【747.76】</v>
      </c>
      <c r="I86" s="6" t="str">
        <f>データ!CA6</f>
        <v>【59.51】</v>
      </c>
      <c r="J86" s="6" t="str">
        <f>データ!CL6</f>
        <v>【261.46】</v>
      </c>
      <c r="K86" s="6" t="str">
        <f>データ!CW6</f>
        <v>【52.23】</v>
      </c>
      <c r="L86" s="6" t="str">
        <f>データ!DH6</f>
        <v>【85.82】</v>
      </c>
      <c r="M86" s="6" t="s">
        <v>41</v>
      </c>
      <c r="N86" s="6" t="s">
        <v>41</v>
      </c>
      <c r="O86" s="6" t="str">
        <f>データ!EO6</f>
        <v>【0.02】</v>
      </c>
    </row>
  </sheetData>
  <sheetProtection algorithmName="SHA-512" hashValue="CHR2XeEBWu9kNeEtH6ZHvHld44DwgUOcMNdpmYCCfTpcukrIQLfxikWgRDMoke/aeO5o74xk5vpadGQ+p2VYvA==" saltValue="6qZIXmCWfFrxBZJwCNPjcw=="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2"/>
  <printOptions horizontalCentered="1" verticalCentered="1"/>
  <pageMargins left="0.19685039370078741" right="0.19685039370078741" top="0.19685039370078741" bottom="0.19685039370078741" header="0.19685039370078741" footer="0.19685039370078741"/>
  <pageSetup paperSize="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57</v>
      </c>
      <c r="Y1" s="40">
        <v>1</v>
      </c>
      <c r="Z1" s="40">
        <v>1</v>
      </c>
      <c r="AA1" s="40">
        <v>1</v>
      </c>
      <c r="AB1" s="40">
        <v>1</v>
      </c>
      <c r="AC1" s="40">
        <v>1</v>
      </c>
      <c r="AD1" s="40">
        <v>1</v>
      </c>
      <c r="AE1" s="40">
        <v>1</v>
      </c>
      <c r="AF1" s="40">
        <v>1</v>
      </c>
      <c r="AG1" s="40">
        <v>1</v>
      </c>
      <c r="AH1" s="40">
        <v>1</v>
      </c>
      <c r="AI1" s="40"/>
      <c r="AJ1" s="40">
        <v>1</v>
      </c>
      <c r="AK1" s="40">
        <v>1</v>
      </c>
      <c r="AL1" s="40">
        <v>1</v>
      </c>
      <c r="AM1" s="40">
        <v>1</v>
      </c>
      <c r="AN1" s="40">
        <v>1</v>
      </c>
      <c r="AO1" s="40">
        <v>1</v>
      </c>
      <c r="AP1" s="40">
        <v>1</v>
      </c>
      <c r="AQ1" s="40">
        <v>1</v>
      </c>
      <c r="AR1" s="40">
        <v>1</v>
      </c>
      <c r="AS1" s="40">
        <v>1</v>
      </c>
      <c r="AT1" s="40"/>
      <c r="AU1" s="40">
        <v>1</v>
      </c>
      <c r="AV1" s="40">
        <v>1</v>
      </c>
      <c r="AW1" s="40">
        <v>1</v>
      </c>
      <c r="AX1" s="40">
        <v>1</v>
      </c>
      <c r="AY1" s="40">
        <v>1</v>
      </c>
      <c r="AZ1" s="40">
        <v>1</v>
      </c>
      <c r="BA1" s="40">
        <v>1</v>
      </c>
      <c r="BB1" s="40">
        <v>1</v>
      </c>
      <c r="BC1" s="40">
        <v>1</v>
      </c>
      <c r="BD1" s="40">
        <v>1</v>
      </c>
      <c r="BE1" s="40"/>
      <c r="BF1" s="40">
        <v>1</v>
      </c>
      <c r="BG1" s="40">
        <v>1</v>
      </c>
      <c r="BH1" s="40">
        <v>1</v>
      </c>
      <c r="BI1" s="40">
        <v>1</v>
      </c>
      <c r="BJ1" s="40">
        <v>1</v>
      </c>
      <c r="BK1" s="40">
        <v>1</v>
      </c>
      <c r="BL1" s="40">
        <v>1</v>
      </c>
      <c r="BM1" s="40">
        <v>1</v>
      </c>
      <c r="BN1" s="40">
        <v>1</v>
      </c>
      <c r="BO1" s="40">
        <v>1</v>
      </c>
      <c r="BP1" s="40"/>
      <c r="BQ1" s="40">
        <v>1</v>
      </c>
      <c r="BR1" s="40">
        <v>1</v>
      </c>
      <c r="BS1" s="40">
        <v>1</v>
      </c>
      <c r="BT1" s="40">
        <v>1</v>
      </c>
      <c r="BU1" s="40">
        <v>1</v>
      </c>
      <c r="BV1" s="40">
        <v>1</v>
      </c>
      <c r="BW1" s="40">
        <v>1</v>
      </c>
      <c r="BX1" s="40">
        <v>1</v>
      </c>
      <c r="BY1" s="40">
        <v>1</v>
      </c>
      <c r="BZ1" s="40">
        <v>1</v>
      </c>
      <c r="CA1" s="40"/>
      <c r="CB1" s="40">
        <v>1</v>
      </c>
      <c r="CC1" s="40">
        <v>1</v>
      </c>
      <c r="CD1" s="40">
        <v>1</v>
      </c>
      <c r="CE1" s="40">
        <v>1</v>
      </c>
      <c r="CF1" s="40">
        <v>1</v>
      </c>
      <c r="CG1" s="40">
        <v>1</v>
      </c>
      <c r="CH1" s="40">
        <v>1</v>
      </c>
      <c r="CI1" s="40">
        <v>1</v>
      </c>
      <c r="CJ1" s="40">
        <v>1</v>
      </c>
      <c r="CK1" s="40">
        <v>1</v>
      </c>
      <c r="CL1" s="40"/>
      <c r="CM1" s="40">
        <v>1</v>
      </c>
      <c r="CN1" s="40">
        <v>1</v>
      </c>
      <c r="CO1" s="40">
        <v>1</v>
      </c>
      <c r="CP1" s="40">
        <v>1</v>
      </c>
      <c r="CQ1" s="40">
        <v>1</v>
      </c>
      <c r="CR1" s="40">
        <v>1</v>
      </c>
      <c r="CS1" s="40">
        <v>1</v>
      </c>
      <c r="CT1" s="40">
        <v>1</v>
      </c>
      <c r="CU1" s="40">
        <v>1</v>
      </c>
      <c r="CV1" s="40">
        <v>1</v>
      </c>
      <c r="CW1" s="40"/>
      <c r="CX1" s="40">
        <v>1</v>
      </c>
      <c r="CY1" s="40">
        <v>1</v>
      </c>
      <c r="CZ1" s="40">
        <v>1</v>
      </c>
      <c r="DA1" s="40">
        <v>1</v>
      </c>
      <c r="DB1" s="40">
        <v>1</v>
      </c>
      <c r="DC1" s="40">
        <v>1</v>
      </c>
      <c r="DD1" s="40">
        <v>1</v>
      </c>
      <c r="DE1" s="40">
        <v>1</v>
      </c>
      <c r="DF1" s="40">
        <v>1</v>
      </c>
      <c r="DG1" s="40">
        <v>1</v>
      </c>
      <c r="DH1" s="40"/>
      <c r="DI1" s="40">
        <v>1</v>
      </c>
      <c r="DJ1" s="40">
        <v>1</v>
      </c>
      <c r="DK1" s="40">
        <v>1</v>
      </c>
      <c r="DL1" s="40">
        <v>1</v>
      </c>
      <c r="DM1" s="40">
        <v>1</v>
      </c>
      <c r="DN1" s="40">
        <v>1</v>
      </c>
      <c r="DO1" s="40">
        <v>1</v>
      </c>
      <c r="DP1" s="40">
        <v>1</v>
      </c>
      <c r="DQ1" s="40">
        <v>1</v>
      </c>
      <c r="DR1" s="40">
        <v>1</v>
      </c>
      <c r="DS1" s="40"/>
      <c r="DT1" s="40">
        <v>1</v>
      </c>
      <c r="DU1" s="40">
        <v>1</v>
      </c>
      <c r="DV1" s="40">
        <v>1</v>
      </c>
      <c r="DW1" s="40">
        <v>1</v>
      </c>
      <c r="DX1" s="40">
        <v>1</v>
      </c>
      <c r="DY1" s="40">
        <v>1</v>
      </c>
      <c r="DZ1" s="40">
        <v>1</v>
      </c>
      <c r="EA1" s="40">
        <v>1</v>
      </c>
      <c r="EB1" s="40">
        <v>1</v>
      </c>
      <c r="EC1" s="40">
        <v>1</v>
      </c>
      <c r="ED1" s="40"/>
      <c r="EE1" s="40">
        <v>1</v>
      </c>
      <c r="EF1" s="40">
        <v>1</v>
      </c>
      <c r="EG1" s="40">
        <v>1</v>
      </c>
      <c r="EH1" s="40">
        <v>1</v>
      </c>
      <c r="EI1" s="40">
        <v>1</v>
      </c>
      <c r="EJ1" s="40">
        <v>1</v>
      </c>
      <c r="EK1" s="40">
        <v>1</v>
      </c>
      <c r="EL1" s="40">
        <v>1</v>
      </c>
      <c r="EM1" s="40">
        <v>1</v>
      </c>
      <c r="EN1" s="40">
        <v>1</v>
      </c>
      <c r="EO1" s="40"/>
    </row>
    <row r="2" spans="1:145" x14ac:dyDescent="0.2">
      <c r="A2" s="28" t="s">
        <v>59</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2">
      <c r="A3" s="28" t="s">
        <v>20</v>
      </c>
      <c r="B3" s="30" t="s">
        <v>34</v>
      </c>
      <c r="C3" s="30" t="s">
        <v>61</v>
      </c>
      <c r="D3" s="30" t="s">
        <v>62</v>
      </c>
      <c r="E3" s="30" t="s">
        <v>5</v>
      </c>
      <c r="F3" s="30" t="s">
        <v>4</v>
      </c>
      <c r="G3" s="30" t="s">
        <v>27</v>
      </c>
      <c r="H3" s="77" t="s">
        <v>58</v>
      </c>
      <c r="I3" s="78"/>
      <c r="J3" s="78"/>
      <c r="K3" s="78"/>
      <c r="L3" s="78"/>
      <c r="M3" s="78"/>
      <c r="N3" s="78"/>
      <c r="O3" s="78"/>
      <c r="P3" s="78"/>
      <c r="Q3" s="78"/>
      <c r="R3" s="78"/>
      <c r="S3" s="78"/>
      <c r="T3" s="78"/>
      <c r="U3" s="78"/>
      <c r="V3" s="78"/>
      <c r="W3" s="78"/>
      <c r="X3" s="79"/>
      <c r="Y3" s="75"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11</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63</v>
      </c>
      <c r="B4" s="31"/>
      <c r="C4" s="31"/>
      <c r="D4" s="31"/>
      <c r="E4" s="31"/>
      <c r="F4" s="31"/>
      <c r="G4" s="31"/>
      <c r="H4" s="80"/>
      <c r="I4" s="81"/>
      <c r="J4" s="81"/>
      <c r="K4" s="81"/>
      <c r="L4" s="81"/>
      <c r="M4" s="81"/>
      <c r="N4" s="81"/>
      <c r="O4" s="81"/>
      <c r="P4" s="81"/>
      <c r="Q4" s="81"/>
      <c r="R4" s="81"/>
      <c r="S4" s="81"/>
      <c r="T4" s="81"/>
      <c r="U4" s="81"/>
      <c r="V4" s="81"/>
      <c r="W4" s="81"/>
      <c r="X4" s="82"/>
      <c r="Y4" s="76" t="s">
        <v>26</v>
      </c>
      <c r="Z4" s="76"/>
      <c r="AA4" s="76"/>
      <c r="AB4" s="76"/>
      <c r="AC4" s="76"/>
      <c r="AD4" s="76"/>
      <c r="AE4" s="76"/>
      <c r="AF4" s="76"/>
      <c r="AG4" s="76"/>
      <c r="AH4" s="76"/>
      <c r="AI4" s="76"/>
      <c r="AJ4" s="76" t="s">
        <v>48</v>
      </c>
      <c r="AK4" s="76"/>
      <c r="AL4" s="76"/>
      <c r="AM4" s="76"/>
      <c r="AN4" s="76"/>
      <c r="AO4" s="76"/>
      <c r="AP4" s="76"/>
      <c r="AQ4" s="76"/>
      <c r="AR4" s="76"/>
      <c r="AS4" s="76"/>
      <c r="AT4" s="76"/>
      <c r="AU4" s="76" t="s">
        <v>29</v>
      </c>
      <c r="AV4" s="76"/>
      <c r="AW4" s="76"/>
      <c r="AX4" s="76"/>
      <c r="AY4" s="76"/>
      <c r="AZ4" s="76"/>
      <c r="BA4" s="76"/>
      <c r="BB4" s="76"/>
      <c r="BC4" s="76"/>
      <c r="BD4" s="76"/>
      <c r="BE4" s="76"/>
      <c r="BF4" s="76" t="s">
        <v>65</v>
      </c>
      <c r="BG4" s="76"/>
      <c r="BH4" s="76"/>
      <c r="BI4" s="76"/>
      <c r="BJ4" s="76"/>
      <c r="BK4" s="76"/>
      <c r="BL4" s="76"/>
      <c r="BM4" s="76"/>
      <c r="BN4" s="76"/>
      <c r="BO4" s="76"/>
      <c r="BP4" s="76"/>
      <c r="BQ4" s="76" t="s">
        <v>15</v>
      </c>
      <c r="BR4" s="76"/>
      <c r="BS4" s="76"/>
      <c r="BT4" s="76"/>
      <c r="BU4" s="76"/>
      <c r="BV4" s="76"/>
      <c r="BW4" s="76"/>
      <c r="BX4" s="76"/>
      <c r="BY4" s="76"/>
      <c r="BZ4" s="76"/>
      <c r="CA4" s="76"/>
      <c r="CB4" s="76" t="s">
        <v>64</v>
      </c>
      <c r="CC4" s="76"/>
      <c r="CD4" s="76"/>
      <c r="CE4" s="76"/>
      <c r="CF4" s="76"/>
      <c r="CG4" s="76"/>
      <c r="CH4" s="76"/>
      <c r="CI4" s="76"/>
      <c r="CJ4" s="76"/>
      <c r="CK4" s="76"/>
      <c r="CL4" s="76"/>
      <c r="CM4" s="76" t="s">
        <v>1</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2">
      <c r="A5" s="28" t="s">
        <v>70</v>
      </c>
      <c r="B5" s="32"/>
      <c r="C5" s="32"/>
      <c r="D5" s="32"/>
      <c r="E5" s="32"/>
      <c r="F5" s="32"/>
      <c r="G5" s="32"/>
      <c r="H5" s="36" t="s">
        <v>60</v>
      </c>
      <c r="I5" s="36" t="s">
        <v>71</v>
      </c>
      <c r="J5" s="36" t="s">
        <v>72</v>
      </c>
      <c r="K5" s="36" t="s">
        <v>73</v>
      </c>
      <c r="L5" s="36" t="s">
        <v>74</v>
      </c>
      <c r="M5" s="36" t="s">
        <v>6</v>
      </c>
      <c r="N5" s="36" t="s">
        <v>75</v>
      </c>
      <c r="O5" s="36" t="s">
        <v>76</v>
      </c>
      <c r="P5" s="36" t="s">
        <v>77</v>
      </c>
      <c r="Q5" s="36" t="s">
        <v>78</v>
      </c>
      <c r="R5" s="36" t="s">
        <v>79</v>
      </c>
      <c r="S5" s="36" t="s">
        <v>80</v>
      </c>
      <c r="T5" s="36" t="s">
        <v>81</v>
      </c>
      <c r="U5" s="36" t="s">
        <v>0</v>
      </c>
      <c r="V5" s="36" t="s">
        <v>2</v>
      </c>
      <c r="W5" s="36" t="s">
        <v>82</v>
      </c>
      <c r="X5" s="36" t="s">
        <v>83</v>
      </c>
      <c r="Y5" s="36" t="s">
        <v>84</v>
      </c>
      <c r="Z5" s="36" t="s">
        <v>85</v>
      </c>
      <c r="AA5" s="36" t="s">
        <v>86</v>
      </c>
      <c r="AB5" s="36" t="s">
        <v>87</v>
      </c>
      <c r="AC5" s="36" t="s">
        <v>88</v>
      </c>
      <c r="AD5" s="36" t="s">
        <v>90</v>
      </c>
      <c r="AE5" s="36" t="s">
        <v>91</v>
      </c>
      <c r="AF5" s="36" t="s">
        <v>92</v>
      </c>
      <c r="AG5" s="36" t="s">
        <v>93</v>
      </c>
      <c r="AH5" s="36" t="s">
        <v>94</v>
      </c>
      <c r="AI5" s="36" t="s">
        <v>47</v>
      </c>
      <c r="AJ5" s="36" t="s">
        <v>84</v>
      </c>
      <c r="AK5" s="36" t="s">
        <v>85</v>
      </c>
      <c r="AL5" s="36" t="s">
        <v>86</v>
      </c>
      <c r="AM5" s="36" t="s">
        <v>87</v>
      </c>
      <c r="AN5" s="36" t="s">
        <v>88</v>
      </c>
      <c r="AO5" s="36" t="s">
        <v>90</v>
      </c>
      <c r="AP5" s="36" t="s">
        <v>91</v>
      </c>
      <c r="AQ5" s="36" t="s">
        <v>92</v>
      </c>
      <c r="AR5" s="36" t="s">
        <v>93</v>
      </c>
      <c r="AS5" s="36" t="s">
        <v>94</v>
      </c>
      <c r="AT5" s="36" t="s">
        <v>89</v>
      </c>
      <c r="AU5" s="36" t="s">
        <v>84</v>
      </c>
      <c r="AV5" s="36" t="s">
        <v>85</v>
      </c>
      <c r="AW5" s="36" t="s">
        <v>86</v>
      </c>
      <c r="AX5" s="36" t="s">
        <v>87</v>
      </c>
      <c r="AY5" s="36" t="s">
        <v>88</v>
      </c>
      <c r="AZ5" s="36" t="s">
        <v>90</v>
      </c>
      <c r="BA5" s="36" t="s">
        <v>91</v>
      </c>
      <c r="BB5" s="36" t="s">
        <v>92</v>
      </c>
      <c r="BC5" s="36" t="s">
        <v>93</v>
      </c>
      <c r="BD5" s="36" t="s">
        <v>94</v>
      </c>
      <c r="BE5" s="36" t="s">
        <v>89</v>
      </c>
      <c r="BF5" s="36" t="s">
        <v>84</v>
      </c>
      <c r="BG5" s="36" t="s">
        <v>85</v>
      </c>
      <c r="BH5" s="36" t="s">
        <v>86</v>
      </c>
      <c r="BI5" s="36" t="s">
        <v>87</v>
      </c>
      <c r="BJ5" s="36" t="s">
        <v>88</v>
      </c>
      <c r="BK5" s="36" t="s">
        <v>90</v>
      </c>
      <c r="BL5" s="36" t="s">
        <v>91</v>
      </c>
      <c r="BM5" s="36" t="s">
        <v>92</v>
      </c>
      <c r="BN5" s="36" t="s">
        <v>93</v>
      </c>
      <c r="BO5" s="36" t="s">
        <v>94</v>
      </c>
      <c r="BP5" s="36" t="s">
        <v>89</v>
      </c>
      <c r="BQ5" s="36" t="s">
        <v>84</v>
      </c>
      <c r="BR5" s="36" t="s">
        <v>85</v>
      </c>
      <c r="BS5" s="36" t="s">
        <v>86</v>
      </c>
      <c r="BT5" s="36" t="s">
        <v>87</v>
      </c>
      <c r="BU5" s="36" t="s">
        <v>88</v>
      </c>
      <c r="BV5" s="36" t="s">
        <v>90</v>
      </c>
      <c r="BW5" s="36" t="s">
        <v>91</v>
      </c>
      <c r="BX5" s="36" t="s">
        <v>92</v>
      </c>
      <c r="BY5" s="36" t="s">
        <v>93</v>
      </c>
      <c r="BZ5" s="36" t="s">
        <v>94</v>
      </c>
      <c r="CA5" s="36" t="s">
        <v>89</v>
      </c>
      <c r="CB5" s="36" t="s">
        <v>84</v>
      </c>
      <c r="CC5" s="36" t="s">
        <v>85</v>
      </c>
      <c r="CD5" s="36" t="s">
        <v>86</v>
      </c>
      <c r="CE5" s="36" t="s">
        <v>87</v>
      </c>
      <c r="CF5" s="36" t="s">
        <v>88</v>
      </c>
      <c r="CG5" s="36" t="s">
        <v>90</v>
      </c>
      <c r="CH5" s="36" t="s">
        <v>91</v>
      </c>
      <c r="CI5" s="36" t="s">
        <v>92</v>
      </c>
      <c r="CJ5" s="36" t="s">
        <v>93</v>
      </c>
      <c r="CK5" s="36" t="s">
        <v>94</v>
      </c>
      <c r="CL5" s="36" t="s">
        <v>89</v>
      </c>
      <c r="CM5" s="36" t="s">
        <v>84</v>
      </c>
      <c r="CN5" s="36" t="s">
        <v>85</v>
      </c>
      <c r="CO5" s="36" t="s">
        <v>86</v>
      </c>
      <c r="CP5" s="36" t="s">
        <v>87</v>
      </c>
      <c r="CQ5" s="36" t="s">
        <v>88</v>
      </c>
      <c r="CR5" s="36" t="s">
        <v>90</v>
      </c>
      <c r="CS5" s="36" t="s">
        <v>91</v>
      </c>
      <c r="CT5" s="36" t="s">
        <v>92</v>
      </c>
      <c r="CU5" s="36" t="s">
        <v>93</v>
      </c>
      <c r="CV5" s="36" t="s">
        <v>94</v>
      </c>
      <c r="CW5" s="36" t="s">
        <v>89</v>
      </c>
      <c r="CX5" s="36" t="s">
        <v>84</v>
      </c>
      <c r="CY5" s="36" t="s">
        <v>85</v>
      </c>
      <c r="CZ5" s="36" t="s">
        <v>86</v>
      </c>
      <c r="DA5" s="36" t="s">
        <v>87</v>
      </c>
      <c r="DB5" s="36" t="s">
        <v>88</v>
      </c>
      <c r="DC5" s="36" t="s">
        <v>90</v>
      </c>
      <c r="DD5" s="36" t="s">
        <v>91</v>
      </c>
      <c r="DE5" s="36" t="s">
        <v>92</v>
      </c>
      <c r="DF5" s="36" t="s">
        <v>93</v>
      </c>
      <c r="DG5" s="36" t="s">
        <v>94</v>
      </c>
      <c r="DH5" s="36" t="s">
        <v>89</v>
      </c>
      <c r="DI5" s="36" t="s">
        <v>84</v>
      </c>
      <c r="DJ5" s="36" t="s">
        <v>85</v>
      </c>
      <c r="DK5" s="36" t="s">
        <v>86</v>
      </c>
      <c r="DL5" s="36" t="s">
        <v>87</v>
      </c>
      <c r="DM5" s="36" t="s">
        <v>88</v>
      </c>
      <c r="DN5" s="36" t="s">
        <v>90</v>
      </c>
      <c r="DO5" s="36" t="s">
        <v>91</v>
      </c>
      <c r="DP5" s="36" t="s">
        <v>92</v>
      </c>
      <c r="DQ5" s="36" t="s">
        <v>93</v>
      </c>
      <c r="DR5" s="36" t="s">
        <v>94</v>
      </c>
      <c r="DS5" s="36" t="s">
        <v>89</v>
      </c>
      <c r="DT5" s="36" t="s">
        <v>84</v>
      </c>
      <c r="DU5" s="36" t="s">
        <v>85</v>
      </c>
      <c r="DV5" s="36" t="s">
        <v>86</v>
      </c>
      <c r="DW5" s="36" t="s">
        <v>87</v>
      </c>
      <c r="DX5" s="36" t="s">
        <v>88</v>
      </c>
      <c r="DY5" s="36" t="s">
        <v>90</v>
      </c>
      <c r="DZ5" s="36" t="s">
        <v>91</v>
      </c>
      <c r="EA5" s="36" t="s">
        <v>92</v>
      </c>
      <c r="EB5" s="36" t="s">
        <v>93</v>
      </c>
      <c r="EC5" s="36" t="s">
        <v>94</v>
      </c>
      <c r="ED5" s="36" t="s">
        <v>89</v>
      </c>
      <c r="EE5" s="36" t="s">
        <v>84</v>
      </c>
      <c r="EF5" s="36" t="s">
        <v>85</v>
      </c>
      <c r="EG5" s="36" t="s">
        <v>86</v>
      </c>
      <c r="EH5" s="36" t="s">
        <v>87</v>
      </c>
      <c r="EI5" s="36" t="s">
        <v>88</v>
      </c>
      <c r="EJ5" s="36" t="s">
        <v>90</v>
      </c>
      <c r="EK5" s="36" t="s">
        <v>91</v>
      </c>
      <c r="EL5" s="36" t="s">
        <v>92</v>
      </c>
      <c r="EM5" s="36" t="s">
        <v>93</v>
      </c>
      <c r="EN5" s="36" t="s">
        <v>94</v>
      </c>
      <c r="EO5" s="36" t="s">
        <v>89</v>
      </c>
    </row>
    <row r="6" spans="1:145" s="27" customFormat="1" x14ac:dyDescent="0.2">
      <c r="A6" s="28" t="s">
        <v>95</v>
      </c>
      <c r="B6" s="33">
        <f t="shared" ref="B6:X6" si="1">B7</f>
        <v>2018</v>
      </c>
      <c r="C6" s="33">
        <f t="shared" si="1"/>
        <v>35246</v>
      </c>
      <c r="D6" s="33">
        <f t="shared" si="1"/>
        <v>47</v>
      </c>
      <c r="E6" s="33">
        <f t="shared" si="1"/>
        <v>17</v>
      </c>
      <c r="F6" s="33">
        <f t="shared" si="1"/>
        <v>5</v>
      </c>
      <c r="G6" s="33">
        <f t="shared" si="1"/>
        <v>0</v>
      </c>
      <c r="H6" s="33" t="str">
        <f t="shared" si="1"/>
        <v>岩手県　一戸町</v>
      </c>
      <c r="I6" s="33" t="str">
        <f t="shared" si="1"/>
        <v>法非適用</v>
      </c>
      <c r="J6" s="33" t="str">
        <f t="shared" si="1"/>
        <v>下水道事業</v>
      </c>
      <c r="K6" s="33" t="str">
        <f t="shared" si="1"/>
        <v>農業集落排水</v>
      </c>
      <c r="L6" s="33" t="str">
        <f t="shared" si="1"/>
        <v>F2</v>
      </c>
      <c r="M6" s="33" t="str">
        <f t="shared" si="1"/>
        <v>非設置</v>
      </c>
      <c r="N6" s="37" t="str">
        <f t="shared" si="1"/>
        <v>-</v>
      </c>
      <c r="O6" s="37" t="str">
        <f t="shared" si="1"/>
        <v>該当数値なし</v>
      </c>
      <c r="P6" s="37">
        <f t="shared" si="1"/>
        <v>8.2100000000000009</v>
      </c>
      <c r="Q6" s="37">
        <f t="shared" si="1"/>
        <v>100</v>
      </c>
      <c r="R6" s="37">
        <f t="shared" si="1"/>
        <v>4104</v>
      </c>
      <c r="S6" s="37">
        <f t="shared" si="1"/>
        <v>12570</v>
      </c>
      <c r="T6" s="37">
        <f t="shared" si="1"/>
        <v>300.02999999999997</v>
      </c>
      <c r="U6" s="37">
        <f t="shared" si="1"/>
        <v>41.9</v>
      </c>
      <c r="V6" s="37">
        <f t="shared" si="1"/>
        <v>1016</v>
      </c>
      <c r="W6" s="37">
        <f t="shared" si="1"/>
        <v>0.49</v>
      </c>
      <c r="X6" s="37">
        <f t="shared" si="1"/>
        <v>2073.4699999999998</v>
      </c>
      <c r="Y6" s="41">
        <f t="shared" ref="Y6:AH6" si="2">IF(Y7="",NA(),Y7)</f>
        <v>42.14</v>
      </c>
      <c r="Z6" s="41">
        <f t="shared" si="2"/>
        <v>70.13</v>
      </c>
      <c r="AA6" s="41">
        <f t="shared" si="2"/>
        <v>59.83</v>
      </c>
      <c r="AB6" s="41">
        <f t="shared" si="2"/>
        <v>63.06</v>
      </c>
      <c r="AC6" s="41">
        <f t="shared" si="2"/>
        <v>62.31</v>
      </c>
      <c r="AD6" s="37" t="e">
        <f t="shared" si="2"/>
        <v>#N/A</v>
      </c>
      <c r="AE6" s="37" t="e">
        <f t="shared" si="2"/>
        <v>#N/A</v>
      </c>
      <c r="AF6" s="37" t="e">
        <f t="shared" si="2"/>
        <v>#N/A</v>
      </c>
      <c r="AG6" s="37" t="e">
        <f t="shared" si="2"/>
        <v>#N/A</v>
      </c>
      <c r="AH6" s="37" t="e">
        <f t="shared" si="2"/>
        <v>#N/A</v>
      </c>
      <c r="AI6" s="37" t="str">
        <f>IF(AI7="","",IF(AI7="-","【-】","【"&amp;SUBSTITUTE(TEXT(AI7,"#,##0.00"),"-","△")&amp;"】"))</f>
        <v/>
      </c>
      <c r="AJ6" s="37" t="e">
        <f t="shared" ref="AJ6:AS6" si="3">IF(AJ7="",NA(),AJ7)</f>
        <v>#N/A</v>
      </c>
      <c r="AK6" s="37" t="e">
        <f t="shared" si="3"/>
        <v>#N/A</v>
      </c>
      <c r="AL6" s="37" t="e">
        <f t="shared" si="3"/>
        <v>#N/A</v>
      </c>
      <c r="AM6" s="37" t="e">
        <f t="shared" si="3"/>
        <v>#N/A</v>
      </c>
      <c r="AN6" s="37" t="e">
        <f t="shared" si="3"/>
        <v>#N/A</v>
      </c>
      <c r="AO6" s="37" t="e">
        <f t="shared" si="3"/>
        <v>#N/A</v>
      </c>
      <c r="AP6" s="37" t="e">
        <f t="shared" si="3"/>
        <v>#N/A</v>
      </c>
      <c r="AQ6" s="37" t="e">
        <f t="shared" si="3"/>
        <v>#N/A</v>
      </c>
      <c r="AR6" s="37" t="e">
        <f t="shared" si="3"/>
        <v>#N/A</v>
      </c>
      <c r="AS6" s="37" t="e">
        <f t="shared" si="3"/>
        <v>#N/A</v>
      </c>
      <c r="AT6" s="37" t="str">
        <f>IF(AT7="","",IF(AT7="-","【-】","【"&amp;SUBSTITUTE(TEXT(AT7,"#,##0.00"),"-","△")&amp;"】"))</f>
        <v/>
      </c>
      <c r="AU6" s="37" t="e">
        <f t="shared" ref="AU6:BD6" si="4">IF(AU7="",NA(),AU7)</f>
        <v>#N/A</v>
      </c>
      <c r="AV6" s="37" t="e">
        <f t="shared" si="4"/>
        <v>#N/A</v>
      </c>
      <c r="AW6" s="37" t="e">
        <f t="shared" si="4"/>
        <v>#N/A</v>
      </c>
      <c r="AX6" s="37" t="e">
        <f t="shared" si="4"/>
        <v>#N/A</v>
      </c>
      <c r="AY6" s="37" t="e">
        <f t="shared" si="4"/>
        <v>#N/A</v>
      </c>
      <c r="AZ6" s="37" t="e">
        <f t="shared" si="4"/>
        <v>#N/A</v>
      </c>
      <c r="BA6" s="37" t="e">
        <f t="shared" si="4"/>
        <v>#N/A</v>
      </c>
      <c r="BB6" s="37" t="e">
        <f t="shared" si="4"/>
        <v>#N/A</v>
      </c>
      <c r="BC6" s="37" t="e">
        <f t="shared" si="4"/>
        <v>#N/A</v>
      </c>
      <c r="BD6" s="37" t="e">
        <f t="shared" si="4"/>
        <v>#N/A</v>
      </c>
      <c r="BE6" s="37" t="str">
        <f>IF(BE7="","",IF(BE7="-","【-】","【"&amp;SUBSTITUTE(TEXT(BE7,"#,##0.00"),"-","△")&amp;"】"))</f>
        <v/>
      </c>
      <c r="BF6" s="41">
        <f t="shared" ref="BF6:BO6" si="5">IF(BF7="",NA(),BF7)</f>
        <v>1326.86</v>
      </c>
      <c r="BG6" s="41">
        <f t="shared" si="5"/>
        <v>216.7</v>
      </c>
      <c r="BH6" s="41">
        <f t="shared" si="5"/>
        <v>1988.18</v>
      </c>
      <c r="BI6" s="41">
        <f t="shared" si="5"/>
        <v>1685.01</v>
      </c>
      <c r="BJ6" s="41">
        <f t="shared" si="5"/>
        <v>1366.72</v>
      </c>
      <c r="BK6" s="41">
        <f t="shared" si="5"/>
        <v>1044.8</v>
      </c>
      <c r="BL6" s="41">
        <f t="shared" si="5"/>
        <v>1081.8</v>
      </c>
      <c r="BM6" s="41">
        <f t="shared" si="5"/>
        <v>974.93</v>
      </c>
      <c r="BN6" s="41">
        <f t="shared" si="5"/>
        <v>855.8</v>
      </c>
      <c r="BO6" s="41">
        <f t="shared" si="5"/>
        <v>789.46</v>
      </c>
      <c r="BP6" s="37" t="str">
        <f>IF(BP7="","",IF(BP7="-","【-】","【"&amp;SUBSTITUTE(TEXT(BP7,"#,##0.00"),"-","△")&amp;"】"))</f>
        <v>【747.76】</v>
      </c>
      <c r="BQ6" s="41">
        <f t="shared" ref="BQ6:BZ6" si="6">IF(BQ7="",NA(),BQ7)</f>
        <v>40.93</v>
      </c>
      <c r="BR6" s="41">
        <f t="shared" si="6"/>
        <v>53.73</v>
      </c>
      <c r="BS6" s="41">
        <f t="shared" si="6"/>
        <v>31.33</v>
      </c>
      <c r="BT6" s="41">
        <f t="shared" si="6"/>
        <v>34.520000000000003</v>
      </c>
      <c r="BU6" s="41">
        <f t="shared" si="6"/>
        <v>34.299999999999997</v>
      </c>
      <c r="BV6" s="41">
        <f t="shared" si="6"/>
        <v>50.82</v>
      </c>
      <c r="BW6" s="41">
        <f t="shared" si="6"/>
        <v>52.19</v>
      </c>
      <c r="BX6" s="41">
        <f t="shared" si="6"/>
        <v>55.32</v>
      </c>
      <c r="BY6" s="41">
        <f t="shared" si="6"/>
        <v>59.8</v>
      </c>
      <c r="BZ6" s="41">
        <f t="shared" si="6"/>
        <v>57.77</v>
      </c>
      <c r="CA6" s="37" t="str">
        <f>IF(CA7="","",IF(CA7="-","【-】","【"&amp;SUBSTITUTE(TEXT(CA7,"#,##0.00"),"-","△")&amp;"】"))</f>
        <v>【59.51】</v>
      </c>
      <c r="CB6" s="41">
        <f t="shared" ref="CB6:CK6" si="7">IF(CB7="",NA(),CB7)</f>
        <v>448.07</v>
      </c>
      <c r="CC6" s="41">
        <f t="shared" si="7"/>
        <v>341.93</v>
      </c>
      <c r="CD6" s="41">
        <f t="shared" si="7"/>
        <v>588.89</v>
      </c>
      <c r="CE6" s="41">
        <f t="shared" si="7"/>
        <v>538.79</v>
      </c>
      <c r="CF6" s="41">
        <f t="shared" si="7"/>
        <v>546.64</v>
      </c>
      <c r="CG6" s="41">
        <f t="shared" si="7"/>
        <v>300.52</v>
      </c>
      <c r="CH6" s="41">
        <f t="shared" si="7"/>
        <v>296.14</v>
      </c>
      <c r="CI6" s="41">
        <f t="shared" si="7"/>
        <v>283.17</v>
      </c>
      <c r="CJ6" s="41">
        <f t="shared" si="7"/>
        <v>263.76</v>
      </c>
      <c r="CK6" s="41">
        <f t="shared" si="7"/>
        <v>274.35000000000002</v>
      </c>
      <c r="CL6" s="37" t="str">
        <f>IF(CL7="","",IF(CL7="-","【-】","【"&amp;SUBSTITUTE(TEXT(CL7,"#,##0.00"),"-","△")&amp;"】"))</f>
        <v>【261.46】</v>
      </c>
      <c r="CM6" s="41">
        <f t="shared" ref="CM6:CV6" si="8">IF(CM7="",NA(),CM7)</f>
        <v>35.950000000000003</v>
      </c>
      <c r="CN6" s="41">
        <f t="shared" si="8"/>
        <v>36.42</v>
      </c>
      <c r="CO6" s="41">
        <f t="shared" si="8"/>
        <v>36.11</v>
      </c>
      <c r="CP6" s="41">
        <f t="shared" si="8"/>
        <v>36.11</v>
      </c>
      <c r="CQ6" s="41">
        <f t="shared" si="8"/>
        <v>35.64</v>
      </c>
      <c r="CR6" s="41">
        <f t="shared" si="8"/>
        <v>53.24</v>
      </c>
      <c r="CS6" s="41">
        <f t="shared" si="8"/>
        <v>52.31</v>
      </c>
      <c r="CT6" s="41">
        <f t="shared" si="8"/>
        <v>60.65</v>
      </c>
      <c r="CU6" s="41">
        <f t="shared" si="8"/>
        <v>51.75</v>
      </c>
      <c r="CV6" s="41">
        <f t="shared" si="8"/>
        <v>50.68</v>
      </c>
      <c r="CW6" s="37" t="str">
        <f>IF(CW7="","",IF(CW7="-","【-】","【"&amp;SUBSTITUTE(TEXT(CW7,"#,##0.00"),"-","△")&amp;"】"))</f>
        <v>【52.23】</v>
      </c>
      <c r="CX6" s="41">
        <f t="shared" ref="CX6:DG6" si="9">IF(CX7="",NA(),CX7)</f>
        <v>88.76</v>
      </c>
      <c r="CY6" s="41">
        <f t="shared" si="9"/>
        <v>88.25</v>
      </c>
      <c r="CZ6" s="41">
        <f t="shared" si="9"/>
        <v>89.88</v>
      </c>
      <c r="DA6" s="41">
        <f t="shared" si="9"/>
        <v>90.11</v>
      </c>
      <c r="DB6" s="41">
        <f t="shared" si="9"/>
        <v>90.16</v>
      </c>
      <c r="DC6" s="41">
        <f t="shared" si="9"/>
        <v>84.07</v>
      </c>
      <c r="DD6" s="41">
        <f t="shared" si="9"/>
        <v>84.32</v>
      </c>
      <c r="DE6" s="41">
        <f t="shared" si="9"/>
        <v>84.58</v>
      </c>
      <c r="DF6" s="41">
        <f t="shared" si="9"/>
        <v>84.84</v>
      </c>
      <c r="DG6" s="41">
        <f t="shared" si="9"/>
        <v>84.86</v>
      </c>
      <c r="DH6" s="37" t="str">
        <f>IF(DH7="","",IF(DH7="-","【-】","【"&amp;SUBSTITUTE(TEXT(DH7,"#,##0.00"),"-","△")&amp;"】"))</f>
        <v>【85.82】</v>
      </c>
      <c r="DI6" s="37" t="e">
        <f t="shared" ref="DI6:DR6" si="10">IF(DI7="",NA(),DI7)</f>
        <v>#N/A</v>
      </c>
      <c r="DJ6" s="37" t="e">
        <f t="shared" si="10"/>
        <v>#N/A</v>
      </c>
      <c r="DK6" s="37" t="e">
        <f t="shared" si="10"/>
        <v>#N/A</v>
      </c>
      <c r="DL6" s="37" t="e">
        <f t="shared" si="10"/>
        <v>#N/A</v>
      </c>
      <c r="DM6" s="37" t="e">
        <f t="shared" si="10"/>
        <v>#N/A</v>
      </c>
      <c r="DN6" s="37" t="e">
        <f t="shared" si="10"/>
        <v>#N/A</v>
      </c>
      <c r="DO6" s="37" t="e">
        <f t="shared" si="10"/>
        <v>#N/A</v>
      </c>
      <c r="DP6" s="37" t="e">
        <f t="shared" si="10"/>
        <v>#N/A</v>
      </c>
      <c r="DQ6" s="37" t="e">
        <f t="shared" si="10"/>
        <v>#N/A</v>
      </c>
      <c r="DR6" s="37" t="e">
        <f t="shared" si="10"/>
        <v>#N/A</v>
      </c>
      <c r="DS6" s="37" t="str">
        <f>IF(DS7="","",IF(DS7="-","【-】","【"&amp;SUBSTITUTE(TEXT(DS7,"#,##0.00"),"-","△")&amp;"】"))</f>
        <v/>
      </c>
      <c r="DT6" s="37" t="e">
        <f t="shared" ref="DT6:EC6" si="11">IF(DT7="",NA(),DT7)</f>
        <v>#N/A</v>
      </c>
      <c r="DU6" s="37" t="e">
        <f t="shared" si="11"/>
        <v>#N/A</v>
      </c>
      <c r="DV6" s="37" t="e">
        <f t="shared" si="11"/>
        <v>#N/A</v>
      </c>
      <c r="DW6" s="37" t="e">
        <f t="shared" si="11"/>
        <v>#N/A</v>
      </c>
      <c r="DX6" s="37" t="e">
        <f t="shared" si="11"/>
        <v>#N/A</v>
      </c>
      <c r="DY6" s="37" t="e">
        <f t="shared" si="11"/>
        <v>#N/A</v>
      </c>
      <c r="DZ6" s="37" t="e">
        <f t="shared" si="11"/>
        <v>#N/A</v>
      </c>
      <c r="EA6" s="37" t="e">
        <f t="shared" si="11"/>
        <v>#N/A</v>
      </c>
      <c r="EB6" s="37" t="e">
        <f t="shared" si="11"/>
        <v>#N/A</v>
      </c>
      <c r="EC6" s="37" t="e">
        <f t="shared" si="11"/>
        <v>#N/A</v>
      </c>
      <c r="ED6" s="37" t="str">
        <f>IF(ED7="","",IF(ED7="-","【-】","【"&amp;SUBSTITUTE(TEXT(ED7,"#,##0.00"),"-","△")&amp;"】"))</f>
        <v/>
      </c>
      <c r="EE6" s="37">
        <f t="shared" ref="EE6:EN6" si="12">IF(EE7="",NA(),EE7)</f>
        <v>0</v>
      </c>
      <c r="EF6" s="37">
        <f t="shared" si="12"/>
        <v>0</v>
      </c>
      <c r="EG6" s="37">
        <f t="shared" si="12"/>
        <v>0</v>
      </c>
      <c r="EH6" s="37">
        <f t="shared" si="12"/>
        <v>0</v>
      </c>
      <c r="EI6" s="37">
        <f t="shared" si="12"/>
        <v>0</v>
      </c>
      <c r="EJ6" s="41">
        <f t="shared" si="12"/>
        <v>0.02</v>
      </c>
      <c r="EK6" s="41">
        <f t="shared" si="12"/>
        <v>0.01</v>
      </c>
      <c r="EL6" s="41">
        <f t="shared" si="12"/>
        <v>2.0499999999999998</v>
      </c>
      <c r="EM6" s="41">
        <f t="shared" si="12"/>
        <v>0.01</v>
      </c>
      <c r="EN6" s="41">
        <f t="shared" si="12"/>
        <v>0.01</v>
      </c>
      <c r="EO6" s="37" t="str">
        <f>IF(EO7="","",IF(EO7="-","【-】","【"&amp;SUBSTITUTE(TEXT(EO7,"#,##0.00"),"-","△")&amp;"】"))</f>
        <v>【0.02】</v>
      </c>
    </row>
    <row r="7" spans="1:145" s="27" customFormat="1" x14ac:dyDescent="0.2">
      <c r="A7" s="28"/>
      <c r="B7" s="34">
        <v>2018</v>
      </c>
      <c r="C7" s="34">
        <v>35246</v>
      </c>
      <c r="D7" s="34">
        <v>47</v>
      </c>
      <c r="E7" s="34">
        <v>17</v>
      </c>
      <c r="F7" s="34">
        <v>5</v>
      </c>
      <c r="G7" s="34">
        <v>0</v>
      </c>
      <c r="H7" s="34" t="s">
        <v>96</v>
      </c>
      <c r="I7" s="34" t="s">
        <v>97</v>
      </c>
      <c r="J7" s="34" t="s">
        <v>98</v>
      </c>
      <c r="K7" s="34" t="s">
        <v>99</v>
      </c>
      <c r="L7" s="34" t="s">
        <v>100</v>
      </c>
      <c r="M7" s="34" t="s">
        <v>101</v>
      </c>
      <c r="N7" s="38" t="s">
        <v>41</v>
      </c>
      <c r="O7" s="38" t="s">
        <v>102</v>
      </c>
      <c r="P7" s="38">
        <v>8.2100000000000009</v>
      </c>
      <c r="Q7" s="38">
        <v>100</v>
      </c>
      <c r="R7" s="38">
        <v>4104</v>
      </c>
      <c r="S7" s="38">
        <v>12570</v>
      </c>
      <c r="T7" s="38">
        <v>300.02999999999997</v>
      </c>
      <c r="U7" s="38">
        <v>41.9</v>
      </c>
      <c r="V7" s="38">
        <v>1016</v>
      </c>
      <c r="W7" s="38">
        <v>0.49</v>
      </c>
      <c r="X7" s="38">
        <v>2073.4699999999998</v>
      </c>
      <c r="Y7" s="38">
        <v>42.14</v>
      </c>
      <c r="Z7" s="38">
        <v>70.13</v>
      </c>
      <c r="AA7" s="38">
        <v>59.83</v>
      </c>
      <c r="AB7" s="38">
        <v>63.06</v>
      </c>
      <c r="AC7" s="38">
        <v>62.31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1326.86</v>
      </c>
      <c r="BG7" s="38">
        <v>216.7</v>
      </c>
      <c r="BH7" s="38">
        <v>1988.18</v>
      </c>
      <c r="BI7" s="38">
        <v>1685.01</v>
      </c>
      <c r="BJ7" s="38">
        <v>1366.72</v>
      </c>
      <c r="BK7" s="38">
        <v>1044.8</v>
      </c>
      <c r="BL7" s="38">
        <v>1081.8</v>
      </c>
      <c r="BM7" s="38">
        <v>974.93</v>
      </c>
      <c r="BN7" s="38">
        <v>855.8</v>
      </c>
      <c r="BO7" s="38">
        <v>789.46</v>
      </c>
      <c r="BP7" s="38">
        <v>747.76</v>
      </c>
      <c r="BQ7" s="38">
        <v>40.93</v>
      </c>
      <c r="BR7" s="38">
        <v>53.73</v>
      </c>
      <c r="BS7" s="38">
        <v>31.33</v>
      </c>
      <c r="BT7" s="38">
        <v>34.520000000000003</v>
      </c>
      <c r="BU7" s="38">
        <v>34.299999999999997</v>
      </c>
      <c r="BV7" s="38">
        <v>50.82</v>
      </c>
      <c r="BW7" s="38">
        <v>52.19</v>
      </c>
      <c r="BX7" s="38">
        <v>55.32</v>
      </c>
      <c r="BY7" s="38">
        <v>59.8</v>
      </c>
      <c r="BZ7" s="38">
        <v>57.77</v>
      </c>
      <c r="CA7" s="38">
        <v>59.51</v>
      </c>
      <c r="CB7" s="38">
        <v>448.07</v>
      </c>
      <c r="CC7" s="38">
        <v>341.93</v>
      </c>
      <c r="CD7" s="38">
        <v>588.89</v>
      </c>
      <c r="CE7" s="38">
        <v>538.79</v>
      </c>
      <c r="CF7" s="38">
        <v>546.64</v>
      </c>
      <c r="CG7" s="38">
        <v>300.52</v>
      </c>
      <c r="CH7" s="38">
        <v>296.14</v>
      </c>
      <c r="CI7" s="38">
        <v>283.17</v>
      </c>
      <c r="CJ7" s="38">
        <v>263.76</v>
      </c>
      <c r="CK7" s="38">
        <v>274.35000000000002</v>
      </c>
      <c r="CL7" s="38">
        <v>261.45999999999998</v>
      </c>
      <c r="CM7" s="38">
        <v>35.950000000000003</v>
      </c>
      <c r="CN7" s="38">
        <v>36.42</v>
      </c>
      <c r="CO7" s="38">
        <v>36.11</v>
      </c>
      <c r="CP7" s="38">
        <v>36.11</v>
      </c>
      <c r="CQ7" s="38">
        <v>35.64</v>
      </c>
      <c r="CR7" s="38">
        <v>53.24</v>
      </c>
      <c r="CS7" s="38">
        <v>52.31</v>
      </c>
      <c r="CT7" s="38">
        <v>60.65</v>
      </c>
      <c r="CU7" s="38">
        <v>51.75</v>
      </c>
      <c r="CV7" s="38">
        <v>50.68</v>
      </c>
      <c r="CW7" s="38">
        <v>52.23</v>
      </c>
      <c r="CX7" s="38">
        <v>88.76</v>
      </c>
      <c r="CY7" s="38">
        <v>88.25</v>
      </c>
      <c r="CZ7" s="38">
        <v>89.88</v>
      </c>
      <c r="DA7" s="38">
        <v>90.11</v>
      </c>
      <c r="DB7" s="38">
        <v>90.16</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29"/>
      <c r="B9" s="29" t="s">
        <v>103</v>
      </c>
      <c r="C9" s="29" t="s">
        <v>104</v>
      </c>
      <c r="D9" s="29" t="s">
        <v>105</v>
      </c>
      <c r="E9" s="29" t="s">
        <v>106</v>
      </c>
      <c r="F9" s="29"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29" t="s">
        <v>34</v>
      </c>
      <c r="B10" s="35">
        <f>DATEVALUE($B$6-4&amp;"年1月1日")</f>
        <v>41640</v>
      </c>
      <c r="C10" s="35">
        <f>DATEVALUE($B$6-3&amp;"年1月1日")</f>
        <v>42005</v>
      </c>
      <c r="D10" s="35">
        <f>DATEVALUE($B$6-2&amp;"年1月1日")</f>
        <v>42370</v>
      </c>
      <c r="E10" s="35">
        <f>DATEVALUE($B$6-1&amp;"年1月1日")</f>
        <v>42736</v>
      </c>
      <c r="F10" s="35">
        <f>DATEVALUE($B$6&amp;"年1月1日")</f>
        <v>43101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市町村課</cp:lastModifiedBy>
  <cp:lastPrinted>2020-01-29T06:22:04Z</cp:lastPrinted>
  <dcterms:created xsi:type="dcterms:W3CDTF">2019-12-05T05:16:07Z</dcterms:created>
  <dcterms:modified xsi:type="dcterms:W3CDTF">2020-01-29T06:22:06Z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2020-01-24T02:48:58Z</vt:filetime>
  </property>
</Properties>
</file>