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0NG4ChHl00WKBDEV88S7rxd5/hDgY0kvAj1PQesgmzYW9uFqxLsc1CLoYsetl/yxiiIKecsKf37UUW8QiECydQ==" workbookSaltValue="b5OAo3sWo0UTO/rDCnFibw==" workbookSpinCount="100000" lockStructure="1"/>
  <bookViews>
    <workbookView xWindow="0" yWindow="0" windowWidth="23256" windowHeight="1050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<sst xmlns="http://schemas.openxmlformats.org/spreadsheetml/2006/main" count="220" uniqueCount="108">
  <si>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</si>
  <si>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</si>
  <si>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</si>
  <si>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</si>
  <si>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</si>
  <si>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</si>
  <si>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</si>
  <si>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</si>
  <si>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</si>
  <si>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</si>
  <si>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</si>
  <si>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</si>
  <si>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</si>
  <si>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</si>
  <si>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</si>
  <si>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</si>
  <si>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</si>
  <si>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</si>
  <si>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</si>
  <si>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</si>
  <si>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</si>
  <si>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</si>
  <si>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</si>
  <si>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</si>
  <si>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</si>
  <si>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</si>
  <si>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</si>
  <si>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</si>
  <si>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</si>
  <si>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</si>
  <si>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</si>
  <si>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</si>
  <si>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</si>
  <si>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</si>
  <si>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</si>
  <si>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</si>
  <si>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</si>
  <si>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</si>
  <si>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</si>
  <si>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</si>
  <si>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</si>
  <si>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</si>
  <si>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</si>
  <si>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</si>
  <si>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</si>
  <si>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</si>
  <si>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</si>
  <si>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</si>
  <si>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</si>
  <si>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</si>
  <si>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</si>
  <si>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</si>
  <si>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</si>
  <si>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</si>
  <si>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</si>
  <si>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</si>
  <si>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</si>
  <si>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</si>
  <si>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</si>
  <si>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</si>
  <si>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</si>
  <si>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</si>
  <si>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</si>
  <si>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</si>
  <si>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</si>
  <si>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</si>
  <si>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</si>
  <si>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</si>
  <si>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</si>
  <si>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</si>
  <si>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</si>
  <si>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</si>
  <si>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</si>
  <si>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</si>
  <si>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</si>
  <si>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</si>
  <si>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</si>
  <si>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</si>
  <si>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</si>
  <si>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</si>
  <si>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</si>
  <si>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</si>
  <si>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</si>
  <si>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</si>
  <si>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</si>
  <si>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</si>
  <si>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</si>
  <si>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</si>
  <si>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</si>
  <si>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</si>
  <si>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</si>
  <si>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</si>
  <si>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</si>
  <si>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洋野町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</si>
  <si>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</si>
  <si>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</si>
  <si>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</si>
  <si>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</si>
  <si>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</si>
  <si>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</si>
  <si>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</si>
  <si>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</si>
  <si>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</si>
  <si>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</si>
  <si>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</si>
  <si>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本町の水道施設の多くは平成元年から平成２２年度にかけて管路更新を実施していることから管路経年化率は平均値と比較し低い状況にある。
　しかし、町内の水道施設の中には、建設後５５年が経過しいる浄水場があるほか、機械設備等は耐用年数が短く、既に耐用年数が経過した機器の割合が７割を超えており、長寿命化対策や更新投資の進め方が課題となっている。
　なお、本比較分析表に反映されていない平成27年度の「管路経年化の状況」の当該数値は、「5.74」である。</t>
    <rPh sb="1" eb="3">
      <t>ホンチョウ</t>
    </rPh>
    <rPh sb="4" eb="6">
      <t>スイドウ</t>
    </rPh>
    <rPh sb="6" eb="8">
      <t>シセツ</t>
    </rPh>
    <rPh sb="9" eb="10">
      <t>オオ</t>
    </rPh>
    <rPh sb="12" eb="14">
      <t>ヘイセイ</t>
    </rPh>
    <rPh sb="14" eb="16">
      <t>ガンネン</t>
    </rPh>
    <rPh sb="18" eb="20">
      <t>ヘイセイ</t>
    </rPh>
    <rPh sb="22" eb="23">
      <t>ネン</t>
    </rPh>
    <rPh sb="23" eb="24">
      <t>ド</t>
    </rPh>
    <rPh sb="28" eb="30">
      <t>カンロ</t>
    </rPh>
    <rPh sb="30" eb="32">
      <t>コウシン</t>
    </rPh>
    <rPh sb="33" eb="35">
      <t>ジッシ</t>
    </rPh>
    <rPh sb="43" eb="45">
      <t>カンロ</t>
    </rPh>
    <rPh sb="45" eb="47">
      <t>ケイネン</t>
    </rPh>
    <rPh sb="47" eb="48">
      <t>カ</t>
    </rPh>
    <rPh sb="48" eb="49">
      <t>リツ</t>
    </rPh>
    <rPh sb="50" eb="52">
      <t>ヘイキン</t>
    </rPh>
    <rPh sb="52" eb="53">
      <t>チ</t>
    </rPh>
    <rPh sb="54" eb="56">
      <t>ヒカク</t>
    </rPh>
    <rPh sb="57" eb="58">
      <t>ヒク</t>
    </rPh>
    <rPh sb="59" eb="61">
      <t>ジョウキョウ</t>
    </rPh>
    <rPh sb="71" eb="73">
      <t>チョウナイ</t>
    </rPh>
    <rPh sb="74" eb="76">
      <t>スイドウ</t>
    </rPh>
    <rPh sb="76" eb="78">
      <t>シセツ</t>
    </rPh>
    <rPh sb="79" eb="80">
      <t>ナカ</t>
    </rPh>
    <rPh sb="83" eb="85">
      <t>ケンセツ</t>
    </rPh>
    <rPh sb="85" eb="86">
      <t>ゴ</t>
    </rPh>
    <rPh sb="88" eb="89">
      <t>ネン</t>
    </rPh>
    <rPh sb="90" eb="92">
      <t>ケイカ</t>
    </rPh>
    <rPh sb="95" eb="98">
      <t>ジョウスイジョウ</t>
    </rPh>
    <rPh sb="104" eb="106">
      <t>キカイ</t>
    </rPh>
    <rPh sb="106" eb="108">
      <t>セツビ</t>
    </rPh>
    <rPh sb="108" eb="109">
      <t>ナド</t>
    </rPh>
    <rPh sb="110" eb="112">
      <t>タイヨウ</t>
    </rPh>
    <rPh sb="112" eb="114">
      <t>ネンスウ</t>
    </rPh>
    <rPh sb="115" eb="116">
      <t>ミジカ</t>
    </rPh>
    <rPh sb="118" eb="119">
      <t>スデ</t>
    </rPh>
    <rPh sb="120" eb="122">
      <t>タイヨウ</t>
    </rPh>
    <rPh sb="122" eb="124">
      <t>ネンスウ</t>
    </rPh>
    <rPh sb="125" eb="127">
      <t>ケイカ</t>
    </rPh>
    <rPh sb="129" eb="131">
      <t>キキ</t>
    </rPh>
    <rPh sb="132" eb="134">
      <t>ワリアイ</t>
    </rPh>
    <rPh sb="136" eb="137">
      <t>ワリ</t>
    </rPh>
    <rPh sb="138" eb="139">
      <t>コ</t>
    </rPh>
    <rPh sb="144" eb="146">
      <t>チョウジュ</t>
    </rPh>
    <rPh sb="146" eb="147">
      <t>イノチ</t>
    </rPh>
    <rPh sb="147" eb="148">
      <t>カ</t>
    </rPh>
    <rPh sb="148" eb="150">
      <t>タイサク</t>
    </rPh>
    <rPh sb="151" eb="153">
      <t>コウシン</t>
    </rPh>
    <rPh sb="153" eb="155">
      <t>トウシ</t>
    </rPh>
    <rPh sb="156" eb="157">
      <t>スス</t>
    </rPh>
    <rPh sb="158" eb="159">
      <t>カタ</t>
    </rPh>
    <rPh sb="160" eb="162">
      <t>カダイ</t>
    </rPh>
    <rPh sb="174" eb="175">
      <t>ホン</t>
    </rPh>
    <rPh sb="175" eb="177">
      <t>ヒカク</t>
    </rPh>
    <rPh sb="177" eb="179">
      <t>ブンセキ</t>
    </rPh>
    <rPh sb="179" eb="180">
      <t>ヒョウ</t>
    </rPh>
    <rPh sb="181" eb="183">
      <t>ハンエイ</t>
    </rPh>
    <rPh sb="189" eb="191">
      <t>ヘイセイ</t>
    </rPh>
    <rPh sb="193" eb="195">
      <t>ネンド</t>
    </rPh>
    <rPh sb="197" eb="199">
      <t>カンロ</t>
    </rPh>
    <rPh sb="199" eb="201">
      <t>ケイネン</t>
    </rPh>
    <rPh sb="201" eb="202">
      <t>カ</t>
    </rPh>
    <rPh sb="203" eb="205">
      <t>ジョウキョウ</t>
    </rPh>
    <rPh sb="207" eb="209">
      <t>トウガイ</t>
    </rPh>
    <rPh sb="209" eb="211">
      <t>スウチ</t>
    </rPh>
    <phoneticPr fontId="4"/>
  </si>
  <si>
    <t>　本町の水道事業は、平成29年4月から簡易水道事業を廃止して上水道事業に統合し事業を実施しているほか、令和元年6月から合併前の旧町村単位の水道料金を一本化し、経営改善を図ることとしている。
　本町の施設利用率が32.49％と低い原因は、H29年度から簡易水道事業を上水事業に統合し安定的に水道水の供給が可能な広域的水道管路としたためである。また、本町は人口密度が低く、各地区が分散していることら管路整備等の投資が高額となり、減価償却や企業債利子償還金も高額となっていることから、今後の施設更新等では給水人口減少等を見据え、施設の統廃合やダウンサイジングを実施する必要があることを示唆している。
　料金回収率が50％台で推移し、給水に係る費用が一般会計からの繰出金など給水収益以外の収入で賄われていることから、今後、町民の理解も深めながら適正な水道料金とするように水道料金の見直しが必要な状況にある。
　</t>
    <rPh sb="1" eb="3">
      <t>ホンチョウ</t>
    </rPh>
    <rPh sb="4" eb="6">
      <t>スイドウ</t>
    </rPh>
    <rPh sb="6" eb="8">
      <t>ジギョウ</t>
    </rPh>
    <rPh sb="10" eb="12">
      <t>ヘイセイ</t>
    </rPh>
    <rPh sb="14" eb="15">
      <t>ネン</t>
    </rPh>
    <rPh sb="16" eb="17">
      <t>ガツ</t>
    </rPh>
    <rPh sb="19" eb="21">
      <t>カンイ</t>
    </rPh>
    <rPh sb="21" eb="23">
      <t>スイドウ</t>
    </rPh>
    <rPh sb="23" eb="25">
      <t>ジギョウ</t>
    </rPh>
    <rPh sb="26" eb="28">
      <t>ハイシ</t>
    </rPh>
    <rPh sb="30" eb="33">
      <t>ジョウスイドウ</t>
    </rPh>
    <rPh sb="33" eb="35">
      <t>ジギョウ</t>
    </rPh>
    <rPh sb="36" eb="38">
      <t>トウゴウ</t>
    </rPh>
    <rPh sb="39" eb="41">
      <t>ジギョウ</t>
    </rPh>
    <rPh sb="42" eb="44">
      <t>ジッシ</t>
    </rPh>
    <rPh sb="51" eb="53">
      <t>レイワ</t>
    </rPh>
    <rPh sb="56" eb="57">
      <t>ガツ</t>
    </rPh>
    <rPh sb="59" eb="61">
      <t>ガッペイ</t>
    </rPh>
    <rPh sb="61" eb="62">
      <t>マエ</t>
    </rPh>
    <rPh sb="63" eb="66">
      <t>キュウチョウソン</t>
    </rPh>
    <rPh sb="66" eb="68">
      <t>タンイ</t>
    </rPh>
    <rPh sb="69" eb="71">
      <t>スイドウ</t>
    </rPh>
    <rPh sb="71" eb="73">
      <t>リョウキン</t>
    </rPh>
    <rPh sb="74" eb="76">
      <t>イッポン</t>
    </rPh>
    <rPh sb="76" eb="77">
      <t>カ</t>
    </rPh>
    <rPh sb="79" eb="81">
      <t>ケイエイ</t>
    </rPh>
    <rPh sb="81" eb="83">
      <t>カイゼン</t>
    </rPh>
    <rPh sb="84" eb="85">
      <t>ハカ</t>
    </rPh>
    <rPh sb="96" eb="98">
      <t>ホンチョウ</t>
    </rPh>
    <rPh sb="99" eb="101">
      <t>シセツ</t>
    </rPh>
    <rPh sb="101" eb="103">
      <t>リヨウ</t>
    </rPh>
    <rPh sb="103" eb="104">
      <t>リツ</t>
    </rPh>
    <rPh sb="112" eb="113">
      <t>ヒク</t>
    </rPh>
    <rPh sb="114" eb="116">
      <t>ゲンイン</t>
    </rPh>
    <rPh sb="129" eb="131">
      <t>ジギョウ</t>
    </rPh>
    <rPh sb="140" eb="142">
      <t>アンテイ</t>
    </rPh>
    <rPh sb="142" eb="143">
      <t>テキ</t>
    </rPh>
    <rPh sb="144" eb="146">
      <t>スイドウ</t>
    </rPh>
    <rPh sb="146" eb="147">
      <t>スイ</t>
    </rPh>
    <rPh sb="148" eb="150">
      <t>キョウキュウ</t>
    </rPh>
    <rPh sb="151" eb="153">
      <t>カノウ</t>
    </rPh>
    <rPh sb="173" eb="175">
      <t>ホンチョウ</t>
    </rPh>
    <rPh sb="176" eb="178">
      <t>ジンコウ</t>
    </rPh>
    <rPh sb="178" eb="180">
      <t>ミツド</t>
    </rPh>
    <rPh sb="181" eb="182">
      <t>ヒク</t>
    </rPh>
    <rPh sb="184" eb="185">
      <t>カク</t>
    </rPh>
    <rPh sb="185" eb="187">
      <t>チク</t>
    </rPh>
    <rPh sb="188" eb="190">
      <t>ブンサン</t>
    </rPh>
    <rPh sb="197" eb="199">
      <t>カンロ</t>
    </rPh>
    <rPh sb="199" eb="201">
      <t>セイビ</t>
    </rPh>
    <rPh sb="201" eb="202">
      <t>ナド</t>
    </rPh>
    <rPh sb="203" eb="205">
      <t>トウシ</t>
    </rPh>
    <rPh sb="206" eb="208">
      <t>コウガク</t>
    </rPh>
    <rPh sb="212" eb="214">
      <t>ゲンカ</t>
    </rPh>
    <rPh sb="214" eb="216">
      <t>ショウキャク</t>
    </rPh>
    <rPh sb="217" eb="219">
      <t>キギョウ</t>
    </rPh>
    <rPh sb="219" eb="220">
      <t>サイ</t>
    </rPh>
    <rPh sb="220" eb="222">
      <t>リシ</t>
    </rPh>
    <rPh sb="222" eb="224">
      <t>ショウカン</t>
    </rPh>
    <rPh sb="224" eb="225">
      <t>キン</t>
    </rPh>
    <rPh sb="226" eb="228">
      <t>コウガク</t>
    </rPh>
    <rPh sb="239" eb="241">
      <t>コンゴ</t>
    </rPh>
    <rPh sb="242" eb="244">
      <t>シセツ</t>
    </rPh>
    <rPh sb="244" eb="246">
      <t>コウシン</t>
    </rPh>
    <rPh sb="246" eb="247">
      <t>ナド</t>
    </rPh>
    <rPh sb="253" eb="255">
      <t>ゲンショウ</t>
    </rPh>
    <rPh sb="255" eb="256">
      <t>ナド</t>
    </rPh>
    <rPh sb="257" eb="259">
      <t>ミス</t>
    </rPh>
    <rPh sb="261" eb="263">
      <t>シセツ</t>
    </rPh>
    <rPh sb="264" eb="267">
      <t>トウハイゴウ</t>
    </rPh>
    <rPh sb="277" eb="279">
      <t>ジッシ</t>
    </rPh>
    <rPh sb="281" eb="283">
      <t>ヒツヨウ</t>
    </rPh>
    <rPh sb="289" eb="291">
      <t>シサ</t>
    </rPh>
    <rPh sb="298" eb="300">
      <t>リョウキン</t>
    </rPh>
    <rPh sb="300" eb="302">
      <t>カイシュウ</t>
    </rPh>
    <rPh sb="302" eb="303">
      <t>リツ</t>
    </rPh>
    <rPh sb="307" eb="308">
      <t>ダイ</t>
    </rPh>
    <rPh sb="309" eb="311">
      <t>スイイ</t>
    </rPh>
    <rPh sb="313" eb="315">
      <t>キュウスイ</t>
    </rPh>
    <rPh sb="316" eb="317">
      <t>カカ</t>
    </rPh>
    <rPh sb="318" eb="320">
      <t>ヒヨウ</t>
    </rPh>
    <rPh sb="321" eb="323">
      <t>イッパン</t>
    </rPh>
    <rPh sb="323" eb="325">
      <t>カイケイ</t>
    </rPh>
    <rPh sb="328" eb="330">
      <t>クリダ</t>
    </rPh>
    <rPh sb="330" eb="331">
      <t>キン</t>
    </rPh>
    <rPh sb="333" eb="335">
      <t>キュウスイ</t>
    </rPh>
    <rPh sb="335" eb="337">
      <t>シュウエキ</t>
    </rPh>
    <rPh sb="337" eb="339">
      <t>イガイ</t>
    </rPh>
    <rPh sb="340" eb="342">
      <t>シュウニュウ</t>
    </rPh>
    <rPh sb="343" eb="344">
      <t>マカナ</t>
    </rPh>
    <rPh sb="354" eb="356">
      <t>コンゴ</t>
    </rPh>
    <rPh sb="357" eb="359">
      <t>チョウミン</t>
    </rPh>
    <rPh sb="360" eb="362">
      <t>リカイ</t>
    </rPh>
    <rPh sb="363" eb="364">
      <t>フカ</t>
    </rPh>
    <rPh sb="368" eb="370">
      <t>テキセイ</t>
    </rPh>
    <rPh sb="371" eb="373">
      <t>スイドウ</t>
    </rPh>
    <rPh sb="373" eb="375">
      <t>リョウキン</t>
    </rPh>
    <rPh sb="383" eb="385">
      <t>リョウキン</t>
    </rPh>
    <rPh sb="386" eb="388">
      <t>ミナオ</t>
    </rPh>
    <rPh sb="390" eb="392">
      <t>ヒツヨウ</t>
    </rPh>
    <rPh sb="393" eb="395">
      <t>ジョウキョウ</t>
    </rPh>
    <phoneticPr fontId="4"/>
  </si>
  <si>
    <t>　本町は、人口密度が低く水道を利用する世帯が分散していることから膨大な管路延長を整備する必要があり管路整備の投資額が高額であったことから投資費（減価償却費及び企業債利子償還金）が高額であり、給水原価を押し上げた結果、供給単価との差が大きく料金回収率を引き下げており、国や町一般会計から多額の財政支援を受けている状況にある。
　施設利用率が低い状況等については、事業の効率性を改善する余地があることを示しており、今後、給水区域間の水融通や施設のダウンサイジング、長寿命化の取組を進めるとともに、これらに必要な財源の確保に向けて水道料金の改定を実施し持続可能な水道事業の経営を行っていく必要がある。</t>
    <rPh sb="1" eb="3">
      <t>ホンチョウ</t>
    </rPh>
    <rPh sb="5" eb="7">
      <t>ジンコウ</t>
    </rPh>
    <rPh sb="7" eb="9">
      <t>ミツド</t>
    </rPh>
    <rPh sb="10" eb="11">
      <t>ヒク</t>
    </rPh>
    <rPh sb="12" eb="14">
      <t>スイドウ</t>
    </rPh>
    <rPh sb="15" eb="17">
      <t>リヨウ</t>
    </rPh>
    <rPh sb="19" eb="21">
      <t>セタイ</t>
    </rPh>
    <rPh sb="22" eb="24">
      <t>ブンサン</t>
    </rPh>
    <rPh sb="32" eb="34">
      <t>ボウダイ</t>
    </rPh>
    <rPh sb="35" eb="37">
      <t>カンロ</t>
    </rPh>
    <rPh sb="37" eb="39">
      <t>エンチョウ</t>
    </rPh>
    <rPh sb="40" eb="42">
      <t>セイビ</t>
    </rPh>
    <rPh sb="44" eb="46">
      <t>ヒツヨウ</t>
    </rPh>
    <rPh sb="49" eb="51">
      <t>カンロ</t>
    </rPh>
    <rPh sb="51" eb="53">
      <t>セイビ</t>
    </rPh>
    <rPh sb="54" eb="56">
      <t>トウシ</t>
    </rPh>
    <rPh sb="56" eb="57">
      <t>ガク</t>
    </rPh>
    <rPh sb="58" eb="60">
      <t>コウガク</t>
    </rPh>
    <rPh sb="68" eb="70">
      <t>トウシ</t>
    </rPh>
    <rPh sb="70" eb="71">
      <t>ヒ</t>
    </rPh>
    <rPh sb="72" eb="74">
      <t>ゲンカ</t>
    </rPh>
    <rPh sb="74" eb="76">
      <t>ショウキャク</t>
    </rPh>
    <rPh sb="76" eb="77">
      <t>ヒ</t>
    </rPh>
    <rPh sb="77" eb="78">
      <t>オヨ</t>
    </rPh>
    <rPh sb="79" eb="81">
      <t>キギョウ</t>
    </rPh>
    <rPh sb="81" eb="82">
      <t>サイ</t>
    </rPh>
    <rPh sb="82" eb="84">
      <t>リシ</t>
    </rPh>
    <rPh sb="84" eb="86">
      <t>ショウカン</t>
    </rPh>
    <rPh sb="86" eb="87">
      <t>キン</t>
    </rPh>
    <rPh sb="89" eb="91">
      <t>コウガク</t>
    </rPh>
    <rPh sb="95" eb="97">
      <t>キュウスイ</t>
    </rPh>
    <rPh sb="97" eb="99">
      <t>ゲンカ</t>
    </rPh>
    <rPh sb="100" eb="101">
      <t>オ</t>
    </rPh>
    <rPh sb="102" eb="103">
      <t>ア</t>
    </rPh>
    <rPh sb="105" eb="107">
      <t>ケッカ</t>
    </rPh>
    <rPh sb="108" eb="110">
      <t>キョウキュウ</t>
    </rPh>
    <rPh sb="110" eb="112">
      <t>タンカ</t>
    </rPh>
    <rPh sb="114" eb="115">
      <t>サ</t>
    </rPh>
    <rPh sb="116" eb="117">
      <t>オオ</t>
    </rPh>
    <rPh sb="119" eb="121">
      <t>リョウキン</t>
    </rPh>
    <rPh sb="121" eb="123">
      <t>カイシュウ</t>
    </rPh>
    <rPh sb="123" eb="124">
      <t>リツ</t>
    </rPh>
    <rPh sb="125" eb="126">
      <t>ヒ</t>
    </rPh>
    <rPh sb="127" eb="128">
      <t>サ</t>
    </rPh>
    <rPh sb="133" eb="134">
      <t>クニ</t>
    </rPh>
    <rPh sb="135" eb="136">
      <t>マチ</t>
    </rPh>
    <rPh sb="136" eb="138">
      <t>イッパン</t>
    </rPh>
    <rPh sb="138" eb="140">
      <t>カイケイ</t>
    </rPh>
    <rPh sb="142" eb="144">
      <t>タガク</t>
    </rPh>
    <rPh sb="145" eb="147">
      <t>ザイセイ</t>
    </rPh>
    <rPh sb="147" eb="149">
      <t>シエン</t>
    </rPh>
    <rPh sb="150" eb="151">
      <t>ウ</t>
    </rPh>
    <rPh sb="155" eb="157">
      <t>ジョウキョウ</t>
    </rPh>
    <rPh sb="163" eb="165">
      <t>シセツ</t>
    </rPh>
    <rPh sb="165" eb="167">
      <t>リヨウ</t>
    </rPh>
    <rPh sb="167" eb="168">
      <t>リツ</t>
    </rPh>
    <rPh sb="169" eb="170">
      <t>ヒク</t>
    </rPh>
    <rPh sb="171" eb="173">
      <t>ジョウキョウ</t>
    </rPh>
    <rPh sb="173" eb="174">
      <t>ナド</t>
    </rPh>
    <rPh sb="180" eb="182">
      <t>ジギョウ</t>
    </rPh>
    <rPh sb="183" eb="186">
      <t>コウリツセイ</t>
    </rPh>
    <rPh sb="187" eb="189">
      <t>カイゼン</t>
    </rPh>
    <rPh sb="191" eb="193">
      <t>ヨチ</t>
    </rPh>
    <rPh sb="199" eb="200">
      <t>シメ</t>
    </rPh>
    <rPh sb="205" eb="207">
      <t>コンゴ</t>
    </rPh>
    <rPh sb="208" eb="210">
      <t>キュウスイ</t>
    </rPh>
    <rPh sb="210" eb="212">
      <t>クイキ</t>
    </rPh>
    <rPh sb="212" eb="213">
      <t>カン</t>
    </rPh>
    <rPh sb="214" eb="215">
      <t>ミズ</t>
    </rPh>
    <rPh sb="215" eb="217">
      <t>ユウズウ</t>
    </rPh>
    <rPh sb="218" eb="220">
      <t>シセツ</t>
    </rPh>
    <rPh sb="230" eb="234">
      <t>チョウジュミョウカ</t>
    </rPh>
    <rPh sb="235" eb="237">
      <t>トリクミ</t>
    </rPh>
    <rPh sb="238" eb="239">
      <t>スス</t>
    </rPh>
    <rPh sb="250" eb="252">
      <t>ヒツヨウ</t>
    </rPh>
    <rPh sb="253" eb="255">
      <t>ザイゲン</t>
    </rPh>
    <rPh sb="256" eb="258">
      <t>カクホ</t>
    </rPh>
    <rPh sb="259" eb="260">
      <t>ム</t>
    </rPh>
    <rPh sb="262" eb="264">
      <t>スイドウ</t>
    </rPh>
    <rPh sb="264" eb="266">
      <t>リョウキン</t>
    </rPh>
    <rPh sb="267" eb="269">
      <t>カイテイ</t>
    </rPh>
    <rPh sb="270" eb="272">
      <t>ジッシ</t>
    </rPh>
    <rPh sb="273" eb="275">
      <t>ジゾク</t>
    </rPh>
    <rPh sb="275" eb="277">
      <t>カノウ</t>
    </rPh>
    <rPh sb="278" eb="280">
      <t>スイドウ</t>
    </rPh>
    <rPh sb="280" eb="282">
      <t>ジギョウ</t>
    </rPh>
    <rPh sb="283" eb="285">
      <t>ケイエイ</t>
    </rPh>
    <rPh sb="286" eb="287">
      <t>オコナ</t>
    </rPh>
    <rPh sb="291" eb="29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</si>
</sst>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D9-410A-887A-1C88EDC010FE}"/>
            </c:ext>
          </c:extLst>
        </c:ser>
        <c:dLbls>
          <c:showLegendKey val="0"/>
          <c:showVal val="0"/>
          <c:showCatName val="0"/>
          <c:showSerName val="0"/>
          <c:showPercent val="0"/>
          <c:showBubbleSize val="0"/>
        </c:dLbls>
        <c:gapWidth val="150"/>
        <c:axId val="183357824"/>
        <c:axId val="216969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0.39</c:v>
                </c:pt>
                <c:pt idx="4">
                  <c:v>0.43</c:v>
                </c:pt>
              </c:numCache>
            </c:numRef>
          </c:val>
          <c:smooth val="0"/>
          <c:extLst xmlns:c16r2="http://schemas.microsoft.com/office/drawing/2015/06/chart">
            <c:ext xmlns:c16="http://schemas.microsoft.com/office/drawing/2014/chart" uri="{C3380CC4-5D6E-409C-BE32-E72D297353CC}">
              <c16:uniqueId val="{00000001-A8D9-410A-887A-1C88EDC010FE}"/>
            </c:ext>
          </c:extLst>
        </c:ser>
        <c:dLbls>
          <c:showLegendKey val="0"/>
          <c:showVal val="0"/>
          <c:showCatName val="0"/>
          <c:showSerName val="0"/>
          <c:showPercent val="0"/>
          <c:showBubbleSize val="0"/>
        </c:dLbls>
        <c:marker val="1"/>
        <c:smooth val="0"/>
        <c:axId val="183357824"/>
        <c:axId val="216969984"/>
      </c:lineChart>
      <c:dateAx>
        <c:axId val="183357824"/>
        <c:scaling>
          <c:orientation val="minMax"/>
        </c:scaling>
        <c:delete val="1"/>
        <c:axPos val="b"/>
        <c:numFmt formatCode="ge" sourceLinked="1"/>
        <c:majorTickMark val="none"/>
        <c:minorTickMark val="none"/>
        <c:tickLblPos val="none"/>
        <c:crossAx val="216969984"/>
        <c:crosses val="autoZero"/>
        <c:auto val="1"/>
        <c:lblOffset val="100"/>
        <c:baseTimeUnit val="years"/>
      </c:dateAx>
      <c:valAx>
        <c:axId val="21696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35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47.15</c:v>
                </c:pt>
                <c:pt idx="1">
                  <c:v>45.94</c:v>
                </c:pt>
                <c:pt idx="2">
                  <c:v>45.83</c:v>
                </c:pt>
                <c:pt idx="3">
                  <c:v>32.82</c:v>
                </c:pt>
                <c:pt idx="4">
                  <c:v>32.49</c:v>
                </c:pt>
              </c:numCache>
            </c:numRef>
          </c:val>
          <c:extLst xmlns:c16r2="http://schemas.microsoft.com/office/drawing/2015/06/chart">
            <c:ext xmlns:c16="http://schemas.microsoft.com/office/drawing/2014/chart" uri="{C3380CC4-5D6E-409C-BE32-E72D297353CC}">
              <c16:uniqueId val="{00000000-AFE8-4B65-BF48-36F4BE75F57D}"/>
            </c:ext>
          </c:extLst>
        </c:ser>
        <c:dLbls>
          <c:showLegendKey val="0"/>
          <c:showVal val="0"/>
          <c:showCatName val="0"/>
          <c:showSerName val="0"/>
          <c:showPercent val="0"/>
          <c:showBubbleSize val="0"/>
        </c:dLbls>
        <c:gapWidth val="150"/>
        <c:axId val="135889280"/>
        <c:axId val="13589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55.88</c:v>
                </c:pt>
                <c:pt idx="4">
                  <c:v>55.22</c:v>
                </c:pt>
              </c:numCache>
            </c:numRef>
          </c:val>
          <c:smooth val="0"/>
          <c:extLst xmlns:c16r2="http://schemas.microsoft.com/office/drawing/2015/06/chart">
            <c:ext xmlns:c16="http://schemas.microsoft.com/office/drawing/2014/chart" uri="{C3380CC4-5D6E-409C-BE32-E72D297353CC}">
              <c16:uniqueId val="{00000001-AFE8-4B65-BF48-36F4BE75F57D}"/>
            </c:ext>
          </c:extLst>
        </c:ser>
        <c:dLbls>
          <c:showLegendKey val="0"/>
          <c:showVal val="0"/>
          <c:showCatName val="0"/>
          <c:showSerName val="0"/>
          <c:showPercent val="0"/>
          <c:showBubbleSize val="0"/>
        </c:dLbls>
        <c:marker val="1"/>
        <c:smooth val="0"/>
        <c:axId val="135889280"/>
        <c:axId val="135891200"/>
      </c:lineChart>
      <c:dateAx>
        <c:axId val="135889280"/>
        <c:scaling>
          <c:orientation val="minMax"/>
        </c:scaling>
        <c:delete val="1"/>
        <c:axPos val="b"/>
        <c:numFmt formatCode="ge" sourceLinked="1"/>
        <c:majorTickMark val="none"/>
        <c:minorTickMark val="none"/>
        <c:tickLblPos val="none"/>
        <c:crossAx val="135891200"/>
        <c:crosses val="autoZero"/>
        <c:auto val="1"/>
        <c:lblOffset val="100"/>
        <c:baseTimeUnit val="years"/>
      </c:dateAx>
      <c:valAx>
        <c:axId val="13589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74.06</c:v>
                </c:pt>
                <c:pt idx="1">
                  <c:v>76.31</c:v>
                </c:pt>
                <c:pt idx="2">
                  <c:v>76.349999999999994</c:v>
                </c:pt>
                <c:pt idx="3">
                  <c:v>80.05</c:v>
                </c:pt>
                <c:pt idx="4">
                  <c:v>80.69</c:v>
                </c:pt>
              </c:numCache>
            </c:numRef>
          </c:val>
          <c:extLst xmlns:c16r2="http://schemas.microsoft.com/office/drawing/2015/06/chart">
            <c:ext xmlns:c16="http://schemas.microsoft.com/office/drawing/2014/chart" uri="{C3380CC4-5D6E-409C-BE32-E72D297353CC}">
              <c16:uniqueId val="{00000000-9C8E-4913-8B15-2C5CE5450B67}"/>
            </c:ext>
          </c:extLst>
        </c:ser>
        <c:dLbls>
          <c:showLegendKey val="0"/>
          <c:showVal val="0"/>
          <c:showCatName val="0"/>
          <c:showSerName val="0"/>
          <c:showPercent val="0"/>
          <c:showBubbleSize val="0"/>
        </c:dLbls>
        <c:gapWidth val="150"/>
        <c:axId val="135906048"/>
        <c:axId val="13590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80.989999999999995</c:v>
                </c:pt>
                <c:pt idx="4">
                  <c:v>80.930000000000007</c:v>
                </c:pt>
              </c:numCache>
            </c:numRef>
          </c:val>
          <c:smooth val="0"/>
          <c:extLst xmlns:c16r2="http://schemas.microsoft.com/office/drawing/2015/06/chart">
            <c:ext xmlns:c16="http://schemas.microsoft.com/office/drawing/2014/chart" uri="{C3380CC4-5D6E-409C-BE32-E72D297353CC}">
              <c16:uniqueId val="{00000001-9C8E-4913-8B15-2C5CE5450B67}"/>
            </c:ext>
          </c:extLst>
        </c:ser>
        <c:dLbls>
          <c:showLegendKey val="0"/>
          <c:showVal val="0"/>
          <c:showCatName val="0"/>
          <c:showSerName val="0"/>
          <c:showPercent val="0"/>
          <c:showBubbleSize val="0"/>
        </c:dLbls>
        <c:marker val="1"/>
        <c:smooth val="0"/>
        <c:axId val="135906048"/>
        <c:axId val="135907968"/>
      </c:lineChart>
      <c:dateAx>
        <c:axId val="135906048"/>
        <c:scaling>
          <c:orientation val="minMax"/>
        </c:scaling>
        <c:delete val="1"/>
        <c:axPos val="b"/>
        <c:numFmt formatCode="ge" sourceLinked="1"/>
        <c:majorTickMark val="none"/>
        <c:minorTickMark val="none"/>
        <c:tickLblPos val="none"/>
        <c:crossAx val="135907968"/>
        <c:crosses val="autoZero"/>
        <c:auto val="1"/>
        <c:lblOffset val="100"/>
        <c:baseTimeUnit val="years"/>
      </c:dateAx>
      <c:valAx>
        <c:axId val="13590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90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102.63</c:v>
                </c:pt>
                <c:pt idx="1">
                  <c:v>100.19</c:v>
                </c:pt>
                <c:pt idx="2">
                  <c:v>101.99</c:v>
                </c:pt>
                <c:pt idx="3">
                  <c:v>103.28</c:v>
                </c:pt>
                <c:pt idx="4">
                  <c:v>102.52</c:v>
                </c:pt>
              </c:numCache>
            </c:numRef>
          </c:val>
          <c:extLst xmlns:c16r2="http://schemas.microsoft.com/office/drawing/2015/06/chart">
            <c:ext xmlns:c16="http://schemas.microsoft.com/office/drawing/2014/chart" uri="{C3380CC4-5D6E-409C-BE32-E72D297353CC}">
              <c16:uniqueId val="{00000000-CA43-43F1-86D6-0CDD9CA45EAF}"/>
            </c:ext>
          </c:extLst>
        </c:ser>
        <c:dLbls>
          <c:showLegendKey val="0"/>
          <c:showVal val="0"/>
          <c:showCatName val="0"/>
          <c:showSerName val="0"/>
          <c:showPercent val="0"/>
          <c:showBubbleSize val="0"/>
        </c:dLbls>
        <c:gapWidth val="150"/>
        <c:axId val="234891136"/>
        <c:axId val="234892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110.02</c:v>
                </c:pt>
                <c:pt idx="4">
                  <c:v>108.76</c:v>
                </c:pt>
              </c:numCache>
            </c:numRef>
          </c:val>
          <c:smooth val="0"/>
          <c:extLst xmlns:c16r2="http://schemas.microsoft.com/office/drawing/2015/06/chart">
            <c:ext xmlns:c16="http://schemas.microsoft.com/office/drawing/2014/chart" uri="{C3380CC4-5D6E-409C-BE32-E72D297353CC}">
              <c16:uniqueId val="{00000001-CA43-43F1-86D6-0CDD9CA45EAF}"/>
            </c:ext>
          </c:extLst>
        </c:ser>
        <c:dLbls>
          <c:showLegendKey val="0"/>
          <c:showVal val="0"/>
          <c:showCatName val="0"/>
          <c:showSerName val="0"/>
          <c:showPercent val="0"/>
          <c:showBubbleSize val="0"/>
        </c:dLbls>
        <c:marker val="1"/>
        <c:smooth val="0"/>
        <c:axId val="234891136"/>
        <c:axId val="234892672"/>
      </c:lineChart>
      <c:dateAx>
        <c:axId val="234891136"/>
        <c:scaling>
          <c:orientation val="minMax"/>
        </c:scaling>
        <c:delete val="1"/>
        <c:axPos val="b"/>
        <c:numFmt formatCode="ge" sourceLinked="1"/>
        <c:majorTickMark val="none"/>
        <c:minorTickMark val="none"/>
        <c:tickLblPos val="none"/>
        <c:crossAx val="234892672"/>
        <c:crosses val="autoZero"/>
        <c:auto val="1"/>
        <c:lblOffset val="100"/>
        <c:baseTimeUnit val="years"/>
      </c:dateAx>
      <c:valAx>
        <c:axId val="234892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48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14.28</c:v>
                </c:pt>
                <c:pt idx="1">
                  <c:v>16.88</c:v>
                </c:pt>
                <c:pt idx="2">
                  <c:v>19.600000000000001</c:v>
                </c:pt>
                <c:pt idx="3">
                  <c:v>17.28</c:v>
                </c:pt>
                <c:pt idx="4">
                  <c:v>20.399999999999999</c:v>
                </c:pt>
              </c:numCache>
            </c:numRef>
          </c:val>
          <c:extLst xmlns:c16r2="http://schemas.microsoft.com/office/drawing/2015/06/chart">
            <c:ext xmlns:c16="http://schemas.microsoft.com/office/drawing/2014/chart" uri="{C3380CC4-5D6E-409C-BE32-E72D297353CC}">
              <c16:uniqueId val="{00000000-BDBE-413B-91B1-CA497BE5A42B}"/>
            </c:ext>
          </c:extLst>
        </c:ser>
        <c:dLbls>
          <c:showLegendKey val="0"/>
          <c:showVal val="0"/>
          <c:showCatName val="0"/>
          <c:showSerName val="0"/>
          <c:showPercent val="0"/>
          <c:showBubbleSize val="0"/>
        </c:dLbls>
        <c:gapWidth val="150"/>
        <c:axId val="41756160"/>
        <c:axId val="4175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46.61</c:v>
                </c:pt>
                <c:pt idx="4">
                  <c:v>47.97</c:v>
                </c:pt>
              </c:numCache>
            </c:numRef>
          </c:val>
          <c:smooth val="0"/>
          <c:extLst xmlns:c16r2="http://schemas.microsoft.com/office/drawing/2015/06/chart">
            <c:ext xmlns:c16="http://schemas.microsoft.com/office/drawing/2014/chart" uri="{C3380CC4-5D6E-409C-BE32-E72D297353CC}">
              <c16:uniqueId val="{00000001-BDBE-413B-91B1-CA497BE5A42B}"/>
            </c:ext>
          </c:extLst>
        </c:ser>
        <c:dLbls>
          <c:showLegendKey val="0"/>
          <c:showVal val="0"/>
          <c:showCatName val="0"/>
          <c:showSerName val="0"/>
          <c:showPercent val="0"/>
          <c:showBubbleSize val="0"/>
        </c:dLbls>
        <c:marker val="1"/>
        <c:smooth val="0"/>
        <c:axId val="41756160"/>
        <c:axId val="41758080"/>
      </c:lineChart>
      <c:dateAx>
        <c:axId val="41756160"/>
        <c:scaling>
          <c:orientation val="minMax"/>
        </c:scaling>
        <c:delete val="1"/>
        <c:axPos val="b"/>
        <c:numFmt formatCode="ge" sourceLinked="1"/>
        <c:majorTickMark val="none"/>
        <c:minorTickMark val="none"/>
        <c:tickLblPos val="none"/>
        <c:crossAx val="41758080"/>
        <c:crosses val="autoZero"/>
        <c:auto val="1"/>
        <c:lblOffset val="100"/>
        <c:baseTimeUnit val="years"/>
      </c:dateAx>
      <c:valAx>
        <c:axId val="4175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3.89</c:v>
                </c:pt>
                <c:pt idx="1">
                  <c:v>0</c:v>
                </c:pt>
                <c:pt idx="2" formatCode="#,##0.00;&quot;△&quot;#,##0.00;&quot;-&quot;">
                  <c:v>7.53</c:v>
                </c:pt>
                <c:pt idx="3" formatCode="#,##0.00;&quot;△&quot;#,##0.00;&quot;-&quot;">
                  <c:v>4.6399999999999997</c:v>
                </c:pt>
                <c:pt idx="4" formatCode="#,##0.00;&quot;△&quot;#,##0.00;&quot;-&quot;">
                  <c:v>4.6399999999999997</c:v>
                </c:pt>
              </c:numCache>
            </c:numRef>
          </c:val>
          <c:extLst xmlns:c16r2="http://schemas.microsoft.com/office/drawing/2015/06/chart">
            <c:ext xmlns:c16="http://schemas.microsoft.com/office/drawing/2014/chart" uri="{C3380CC4-5D6E-409C-BE32-E72D297353CC}">
              <c16:uniqueId val="{00000000-3EB5-48E9-B6AD-929BAF9BE34C}"/>
            </c:ext>
          </c:extLst>
        </c:ser>
        <c:dLbls>
          <c:showLegendKey val="0"/>
          <c:showVal val="0"/>
          <c:showCatName val="0"/>
          <c:showSerName val="0"/>
          <c:showPercent val="0"/>
          <c:showBubbleSize val="0"/>
        </c:dLbls>
        <c:gapWidth val="150"/>
        <c:axId val="41785216"/>
        <c:axId val="4178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10.84</c:v>
                </c:pt>
                <c:pt idx="4">
                  <c:v>15.33</c:v>
                </c:pt>
              </c:numCache>
            </c:numRef>
          </c:val>
          <c:smooth val="0"/>
          <c:extLst xmlns:c16r2="http://schemas.microsoft.com/office/drawing/2015/06/chart">
            <c:ext xmlns:c16="http://schemas.microsoft.com/office/drawing/2014/chart" uri="{C3380CC4-5D6E-409C-BE32-E72D297353CC}">
              <c16:uniqueId val="{00000001-3EB5-48E9-B6AD-929BAF9BE34C}"/>
            </c:ext>
          </c:extLst>
        </c:ser>
        <c:dLbls>
          <c:showLegendKey val="0"/>
          <c:showVal val="0"/>
          <c:showCatName val="0"/>
          <c:showSerName val="0"/>
          <c:showPercent val="0"/>
          <c:showBubbleSize val="0"/>
        </c:dLbls>
        <c:marker val="1"/>
        <c:smooth val="0"/>
        <c:axId val="41785216"/>
        <c:axId val="41787392"/>
      </c:lineChart>
      <c:dateAx>
        <c:axId val="41785216"/>
        <c:scaling>
          <c:orientation val="minMax"/>
        </c:scaling>
        <c:delete val="1"/>
        <c:axPos val="b"/>
        <c:numFmt formatCode="ge" sourceLinked="1"/>
        <c:majorTickMark val="none"/>
        <c:minorTickMark val="none"/>
        <c:tickLblPos val="none"/>
        <c:crossAx val="41787392"/>
        <c:crosses val="autoZero"/>
        <c:auto val="1"/>
        <c:lblOffset val="100"/>
        <c:baseTimeUnit val="years"/>
      </c:dateAx>
      <c:valAx>
        <c:axId val="4178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78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1D0-4ED5-BDD6-5FB4C71A2880}"/>
            </c:ext>
          </c:extLst>
        </c:ser>
        <c:dLbls>
          <c:showLegendKey val="0"/>
          <c:showVal val="0"/>
          <c:showCatName val="0"/>
          <c:showSerName val="0"/>
          <c:showPercent val="0"/>
          <c:showBubbleSize val="0"/>
        </c:dLbls>
        <c:gapWidth val="150"/>
        <c:axId val="41801984"/>
        <c:axId val="4180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7.31</c:v>
                </c:pt>
                <c:pt idx="4">
                  <c:v>7.48</c:v>
                </c:pt>
              </c:numCache>
            </c:numRef>
          </c:val>
          <c:smooth val="0"/>
          <c:extLst xmlns:c16r2="http://schemas.microsoft.com/office/drawing/2015/06/chart">
            <c:ext xmlns:c16="http://schemas.microsoft.com/office/drawing/2014/chart" uri="{C3380CC4-5D6E-409C-BE32-E72D297353CC}">
              <c16:uniqueId val="{00000001-81D0-4ED5-BDD6-5FB4C71A2880}"/>
            </c:ext>
          </c:extLst>
        </c:ser>
        <c:dLbls>
          <c:showLegendKey val="0"/>
          <c:showVal val="0"/>
          <c:showCatName val="0"/>
          <c:showSerName val="0"/>
          <c:showPercent val="0"/>
          <c:showBubbleSize val="0"/>
        </c:dLbls>
        <c:marker val="1"/>
        <c:smooth val="0"/>
        <c:axId val="41801984"/>
        <c:axId val="41808256"/>
      </c:lineChart>
      <c:dateAx>
        <c:axId val="41801984"/>
        <c:scaling>
          <c:orientation val="minMax"/>
        </c:scaling>
        <c:delete val="1"/>
        <c:axPos val="b"/>
        <c:numFmt formatCode="ge" sourceLinked="1"/>
        <c:majorTickMark val="none"/>
        <c:minorTickMark val="none"/>
        <c:tickLblPos val="none"/>
        <c:crossAx val="41808256"/>
        <c:crosses val="autoZero"/>
        <c:auto val="1"/>
        <c:lblOffset val="100"/>
        <c:baseTimeUnit val="years"/>
      </c:dateAx>
      <c:valAx>
        <c:axId val="41808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8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442.53</c:v>
                </c:pt>
                <c:pt idx="1">
                  <c:v>389.63</c:v>
                </c:pt>
                <c:pt idx="2">
                  <c:v>456.65</c:v>
                </c:pt>
                <c:pt idx="3">
                  <c:v>274.63</c:v>
                </c:pt>
                <c:pt idx="4">
                  <c:v>292.27</c:v>
                </c:pt>
              </c:numCache>
            </c:numRef>
          </c:val>
          <c:extLst xmlns:c16r2="http://schemas.microsoft.com/office/drawing/2015/06/chart">
            <c:ext xmlns:c16="http://schemas.microsoft.com/office/drawing/2014/chart" uri="{C3380CC4-5D6E-409C-BE32-E72D297353CC}">
              <c16:uniqueId val="{00000000-E3CF-4721-B753-5AC520DFC3FC}"/>
            </c:ext>
          </c:extLst>
        </c:ser>
        <c:dLbls>
          <c:showLegendKey val="0"/>
          <c:showVal val="0"/>
          <c:showCatName val="0"/>
          <c:showSerName val="0"/>
          <c:showPercent val="0"/>
          <c:showBubbleSize val="0"/>
        </c:dLbls>
        <c:gapWidth val="150"/>
        <c:axId val="132455424"/>
        <c:axId val="13246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355.27</c:v>
                </c:pt>
                <c:pt idx="4">
                  <c:v>359.7</c:v>
                </c:pt>
              </c:numCache>
            </c:numRef>
          </c:val>
          <c:smooth val="0"/>
          <c:extLst xmlns:c16r2="http://schemas.microsoft.com/office/drawing/2015/06/chart">
            <c:ext xmlns:c16="http://schemas.microsoft.com/office/drawing/2014/chart" uri="{C3380CC4-5D6E-409C-BE32-E72D297353CC}">
              <c16:uniqueId val="{00000001-E3CF-4721-B753-5AC520DFC3FC}"/>
            </c:ext>
          </c:extLst>
        </c:ser>
        <c:dLbls>
          <c:showLegendKey val="0"/>
          <c:showVal val="0"/>
          <c:showCatName val="0"/>
          <c:showSerName val="0"/>
          <c:showPercent val="0"/>
          <c:showBubbleSize val="0"/>
        </c:dLbls>
        <c:marker val="1"/>
        <c:smooth val="0"/>
        <c:axId val="132455424"/>
        <c:axId val="132461696"/>
      </c:lineChart>
      <c:dateAx>
        <c:axId val="132455424"/>
        <c:scaling>
          <c:orientation val="minMax"/>
        </c:scaling>
        <c:delete val="1"/>
        <c:axPos val="b"/>
        <c:numFmt formatCode="ge" sourceLinked="1"/>
        <c:majorTickMark val="none"/>
        <c:minorTickMark val="none"/>
        <c:tickLblPos val="none"/>
        <c:crossAx val="132461696"/>
        <c:crosses val="autoZero"/>
        <c:auto val="1"/>
        <c:lblOffset val="100"/>
        <c:baseTimeUnit val="years"/>
      </c:dateAx>
      <c:valAx>
        <c:axId val="132461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45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1113.79</c:v>
                </c:pt>
                <c:pt idx="1">
                  <c:v>1044.45</c:v>
                </c:pt>
                <c:pt idx="2">
                  <c:v>982.97</c:v>
                </c:pt>
                <c:pt idx="3">
                  <c:v>1142.5899999999999</c:v>
                </c:pt>
                <c:pt idx="4">
                  <c:v>1054.7</c:v>
                </c:pt>
              </c:numCache>
            </c:numRef>
          </c:val>
          <c:extLst xmlns:c16r2="http://schemas.microsoft.com/office/drawing/2015/06/chart">
            <c:ext xmlns:c16="http://schemas.microsoft.com/office/drawing/2014/chart" uri="{C3380CC4-5D6E-409C-BE32-E72D297353CC}">
              <c16:uniqueId val="{00000000-4768-4B13-B4E3-4595261EE958}"/>
            </c:ext>
          </c:extLst>
        </c:ser>
        <c:dLbls>
          <c:showLegendKey val="0"/>
          <c:showVal val="0"/>
          <c:showCatName val="0"/>
          <c:showSerName val="0"/>
          <c:showPercent val="0"/>
          <c:showBubbleSize val="0"/>
        </c:dLbls>
        <c:gapWidth val="150"/>
        <c:axId val="135343488"/>
        <c:axId val="13534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458.27</c:v>
                </c:pt>
                <c:pt idx="4">
                  <c:v>447.01</c:v>
                </c:pt>
              </c:numCache>
            </c:numRef>
          </c:val>
          <c:smooth val="0"/>
          <c:extLst xmlns:c16r2="http://schemas.microsoft.com/office/drawing/2015/06/chart">
            <c:ext xmlns:c16="http://schemas.microsoft.com/office/drawing/2014/chart" uri="{C3380CC4-5D6E-409C-BE32-E72D297353CC}">
              <c16:uniqueId val="{00000001-4768-4B13-B4E3-4595261EE958}"/>
            </c:ext>
          </c:extLst>
        </c:ser>
        <c:dLbls>
          <c:showLegendKey val="0"/>
          <c:showVal val="0"/>
          <c:showCatName val="0"/>
          <c:showSerName val="0"/>
          <c:showPercent val="0"/>
          <c:showBubbleSize val="0"/>
        </c:dLbls>
        <c:marker val="1"/>
        <c:smooth val="0"/>
        <c:axId val="135343488"/>
        <c:axId val="135345664"/>
      </c:lineChart>
      <c:dateAx>
        <c:axId val="135343488"/>
        <c:scaling>
          <c:orientation val="minMax"/>
        </c:scaling>
        <c:delete val="1"/>
        <c:axPos val="b"/>
        <c:numFmt formatCode="ge" sourceLinked="1"/>
        <c:majorTickMark val="none"/>
        <c:minorTickMark val="none"/>
        <c:tickLblPos val="none"/>
        <c:crossAx val="135345664"/>
        <c:crosses val="autoZero"/>
        <c:auto val="1"/>
        <c:lblOffset val="100"/>
        <c:baseTimeUnit val="years"/>
      </c:dateAx>
      <c:valAx>
        <c:axId val="135345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53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56.25</c:v>
                </c:pt>
                <c:pt idx="1">
                  <c:v>55.11</c:v>
                </c:pt>
                <c:pt idx="2">
                  <c:v>56.16</c:v>
                </c:pt>
                <c:pt idx="3">
                  <c:v>53.34</c:v>
                </c:pt>
                <c:pt idx="4">
                  <c:v>52.79</c:v>
                </c:pt>
              </c:numCache>
            </c:numRef>
          </c:val>
          <c:extLst xmlns:c16r2="http://schemas.microsoft.com/office/drawing/2015/06/chart">
            <c:ext xmlns:c16="http://schemas.microsoft.com/office/drawing/2014/chart" uri="{C3380CC4-5D6E-409C-BE32-E72D297353CC}">
              <c16:uniqueId val="{00000000-0A52-45D9-A9D7-6E0C6CCFA418}"/>
            </c:ext>
          </c:extLst>
        </c:ser>
        <c:dLbls>
          <c:showLegendKey val="0"/>
          <c:showVal val="0"/>
          <c:showCatName val="0"/>
          <c:showSerName val="0"/>
          <c:showPercent val="0"/>
          <c:showBubbleSize val="0"/>
        </c:dLbls>
        <c:gapWidth val="150"/>
        <c:axId val="135376256"/>
        <c:axId val="13537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96.77</c:v>
                </c:pt>
                <c:pt idx="4">
                  <c:v>95.81</c:v>
                </c:pt>
              </c:numCache>
            </c:numRef>
          </c:val>
          <c:smooth val="0"/>
          <c:extLst xmlns:c16r2="http://schemas.microsoft.com/office/drawing/2015/06/chart">
            <c:ext xmlns:c16="http://schemas.microsoft.com/office/drawing/2014/chart" uri="{C3380CC4-5D6E-409C-BE32-E72D297353CC}">
              <c16:uniqueId val="{00000001-0A52-45D9-A9D7-6E0C6CCFA418}"/>
            </c:ext>
          </c:extLst>
        </c:ser>
        <c:dLbls>
          <c:showLegendKey val="0"/>
          <c:showVal val="0"/>
          <c:showCatName val="0"/>
          <c:showSerName val="0"/>
          <c:showPercent val="0"/>
          <c:showBubbleSize val="0"/>
        </c:dLbls>
        <c:marker val="1"/>
        <c:smooth val="0"/>
        <c:axId val="135376256"/>
        <c:axId val="135378432"/>
      </c:lineChart>
      <c:dateAx>
        <c:axId val="135376256"/>
        <c:scaling>
          <c:orientation val="minMax"/>
        </c:scaling>
        <c:delete val="1"/>
        <c:axPos val="b"/>
        <c:numFmt formatCode="ge" sourceLinked="1"/>
        <c:majorTickMark val="none"/>
        <c:minorTickMark val="none"/>
        <c:tickLblPos val="none"/>
        <c:crossAx val="135378432"/>
        <c:crosses val="autoZero"/>
        <c:auto val="1"/>
        <c:lblOffset val="100"/>
        <c:baseTimeUnit val="years"/>
      </c:dateAx>
      <c:valAx>
        <c:axId val="1353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3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420.04</c:v>
                </c:pt>
                <c:pt idx="1">
                  <c:v>428.05</c:v>
                </c:pt>
                <c:pt idx="2">
                  <c:v>420.44</c:v>
                </c:pt>
                <c:pt idx="3">
                  <c:v>405.64</c:v>
                </c:pt>
                <c:pt idx="4">
                  <c:v>410.51</c:v>
                </c:pt>
              </c:numCache>
            </c:numRef>
          </c:val>
          <c:extLst xmlns:c16r2="http://schemas.microsoft.com/office/drawing/2015/06/chart">
            <c:ext xmlns:c16="http://schemas.microsoft.com/office/drawing/2014/chart" uri="{C3380CC4-5D6E-409C-BE32-E72D297353CC}">
              <c16:uniqueId val="{00000000-63F4-47C3-9C7B-1A9850696302}"/>
            </c:ext>
          </c:extLst>
        </c:ser>
        <c:dLbls>
          <c:showLegendKey val="0"/>
          <c:showVal val="0"/>
          <c:showCatName val="0"/>
          <c:showSerName val="0"/>
          <c:showPercent val="0"/>
          <c:showBubbleSize val="0"/>
        </c:dLbls>
        <c:gapWidth val="150"/>
        <c:axId val="135868416"/>
        <c:axId val="13587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187.18</c:v>
                </c:pt>
                <c:pt idx="4">
                  <c:v>189.58</c:v>
                </c:pt>
              </c:numCache>
            </c:numRef>
          </c:val>
          <c:smooth val="0"/>
          <c:extLst xmlns:c16r2="http://schemas.microsoft.com/office/drawing/2015/06/chart">
            <c:ext xmlns:c16="http://schemas.microsoft.com/office/drawing/2014/chart" uri="{C3380CC4-5D6E-409C-BE32-E72D297353CC}">
              <c16:uniqueId val="{00000001-63F4-47C3-9C7B-1A9850696302}"/>
            </c:ext>
          </c:extLst>
        </c:ser>
        <c:dLbls>
          <c:showLegendKey val="0"/>
          <c:showVal val="0"/>
          <c:showCatName val="0"/>
          <c:showSerName val="0"/>
          <c:showPercent val="0"/>
          <c:showBubbleSize val="0"/>
        </c:dLbls>
        <c:marker val="1"/>
        <c:smooth val="0"/>
        <c:axId val="135868416"/>
        <c:axId val="135870336"/>
      </c:lineChart>
      <c:dateAx>
        <c:axId val="135868416"/>
        <c:scaling>
          <c:orientation val="minMax"/>
        </c:scaling>
        <c:delete val="1"/>
        <c:axPos val="b"/>
        <c:numFmt formatCode="ge" sourceLinked="1"/>
        <c:majorTickMark val="none"/>
        <c:minorTickMark val="none"/>
        <c:tickLblPos val="none"/>
        <c:crossAx val="135870336"/>
        <c:crosses val="autoZero"/>
        <c:auto val="1"/>
        <c:lblOffset val="100"/>
        <c:baseTimeUnit val="years"/>
      </c:dateAx>
      <c:valAx>
        <c:axId val="13587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868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61"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岩手県　洋野町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A7</v>
      </c>
      <c r="X8" s="82"/>
      <c r="Y8" s="82"/>
      <c r="Z8" s="82"/>
      <c r="AA8" s="82"/>
      <c r="AB8" s="82"/>
      <c r="AC8" s="82"/>
      <c r="AD8" s="82" t="str">
        <f>データ!$M$6</f>
        <v>非設置</v>
      </c>
      <c r="AE8" s="82"/>
      <c r="AF8" s="82"/>
      <c r="AG8" s="82"/>
      <c r="AH8" s="82"/>
      <c r="AI8" s="82"/>
      <c r="AJ8" s="82"/>
      <c r="AK8" s="4"/>
      <c r="AL8" s="70">
        <f>データ!$R$6</f>
        <v>16824</v>
      </c>
      <c r="AM8" s="70"/>
      <c r="AN8" s="70"/>
      <c r="AO8" s="70"/>
      <c r="AP8" s="70"/>
      <c r="AQ8" s="70"/>
      <c r="AR8" s="70"/>
      <c r="AS8" s="70"/>
      <c r="AT8" s="66">
        <f>データ!$S$6</f>
        <v>302.92</v>
      </c>
      <c r="AU8" s="67"/>
      <c r="AV8" s="67"/>
      <c r="AW8" s="67"/>
      <c r="AX8" s="67"/>
      <c r="AY8" s="67"/>
      <c r="AZ8" s="67"/>
      <c r="BA8" s="67"/>
      <c r="BB8" s="69">
        <f>データ!$T$6</f>
        <v>55.54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78.81</v>
      </c>
      <c r="J10" s="67"/>
      <c r="K10" s="67"/>
      <c r="L10" s="67"/>
      <c r="M10" s="67"/>
      <c r="N10" s="67"/>
      <c r="O10" s="68"/>
      <c r="P10" s="69">
        <f>データ!$P$6</f>
        <v>78.290000000000006</v>
      </c>
      <c r="Q10" s="69"/>
      <c r="R10" s="69"/>
      <c r="S10" s="69"/>
      <c r="T10" s="69"/>
      <c r="U10" s="69"/>
      <c r="V10" s="69"/>
      <c r="W10" s="70">
        <f>データ!$Q$6</f>
        <v>4320</v>
      </c>
      <c r="X10" s="70"/>
      <c r="Y10" s="70"/>
      <c r="Z10" s="70"/>
      <c r="AA10" s="70"/>
      <c r="AB10" s="70"/>
      <c r="AC10" s="70"/>
      <c r="AD10" s="2"/>
      <c r="AE10" s="2"/>
      <c r="AF10" s="2"/>
      <c r="AG10" s="2"/>
      <c r="AH10" s="4"/>
      <c r="AI10" s="4"/>
      <c r="AJ10" s="4"/>
      <c r="AK10" s="4"/>
      <c r="AL10" s="70">
        <f>データ!$U$6</f>
        <v>13017</v>
      </c>
      <c r="AM10" s="70"/>
      <c r="AN10" s="70"/>
      <c r="AO10" s="70"/>
      <c r="AP10" s="70"/>
      <c r="AQ10" s="70"/>
      <c r="AR10" s="70"/>
      <c r="AS10" s="70"/>
      <c r="AT10" s="66">
        <f>データ!$V$6</f>
        <v>94.72</v>
      </c>
      <c r="AU10" s="67"/>
      <c r="AV10" s="67"/>
      <c r="AW10" s="67"/>
      <c r="AX10" s="67"/>
      <c r="AY10" s="67"/>
      <c r="AZ10" s="67"/>
      <c r="BA10" s="67"/>
      <c r="BB10" s="69">
        <f>データ!$W$6</f>
        <v>137.43</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106</v>
      </c>
      <c r="BM16" s="51"/>
      <c r="BN16" s="51"/>
      <c r="BO16" s="51"/>
      <c r="BP16" s="51"/>
      <c r="BQ16" s="51"/>
      <c r="BR16" s="51"/>
      <c r="BS16" s="51"/>
      <c r="BT16" s="51"/>
      <c r="BU16" s="51"/>
      <c r="BV16" s="51"/>
      <c r="BW16" s="51"/>
      <c r="BX16" s="51"/>
      <c r="BY16" s="51"/>
      <c r="BZ16" s="52"/>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zQ7xi/LLJ5SvlpRsCstXPsUPLFtxj1uChgaH5cDVWkI8avev0LT1nPksMqIs494e3ETnewrkWsQa1fXMWl70HQ==" saltValue="CPA0G58kNA+/TM77ZvaVu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2018</v>
      </c>
      <c r="C6" s="34">
        <f t="shared" ref="C6:W6" si="3">C7</f>
        <v>35076</v>
      </c>
      <c r="D6" s="34">
        <f t="shared" si="3"/>
        <v>46</v>
      </c>
      <c r="E6" s="34">
        <f t="shared" si="3"/>
        <v>1</v>
      </c>
      <c r="F6" s="34">
        <f t="shared" si="3"/>
        <v>0</v>
      </c>
      <c r="G6" s="34">
        <f t="shared" si="3"/>
        <v>1</v>
      </c>
      <c r="H6" s="34" t="str">
        <f t="shared" si="3"/>
        <v>岩手県　洋野町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78.81</v>
      </c>
      <c r="P6" s="35">
        <f t="shared" si="3"/>
        <v>78.290000000000006</v>
      </c>
      <c r="Q6" s="35">
        <f t="shared" si="3"/>
        <v>4320</v>
      </c>
      <c r="R6" s="35">
        <f t="shared" si="3"/>
        <v>16824</v>
      </c>
      <c r="S6" s="35">
        <f t="shared" si="3"/>
        <v>302.92</v>
      </c>
      <c r="T6" s="35">
        <f t="shared" si="3"/>
        <v>55.54</v>
      </c>
      <c r="U6" s="35">
        <f t="shared" si="3"/>
        <v>13017</v>
      </c>
      <c r="V6" s="35">
        <f t="shared" si="3"/>
        <v>94.72</v>
      </c>
      <c r="W6" s="35">
        <f t="shared" si="3"/>
        <v>137.43</v>
      </c>
      <c r="X6" s="36">
        <f>IF(X7="",NA(),X7)</f>
        <v>102.63</v>
      </c>
      <c r="Y6" s="36">
        <f t="shared" ref="Y6:AG6" si="4">IF(Y7="",NA(),Y7)</f>
        <v>100.19</v>
      </c>
      <c r="Z6" s="36">
        <f t="shared" si="4"/>
        <v>101.99</v>
      </c>
      <c r="AA6" s="36">
        <f t="shared" si="4"/>
        <v>103.28</v>
      </c>
      <c r="AB6" s="36">
        <f t="shared" si="4"/>
        <v>102.52</v>
      </c>
      <c r="AC6" s="36">
        <f t="shared" si="4"/>
        <v>107.2</v>
      </c>
      <c r="AD6" s="36">
        <f t="shared" si="4"/>
        <v>106.62</v>
      </c>
      <c r="AE6" s="36">
        <f t="shared" si="4"/>
        <v>107.95</v>
      </c>
      <c r="AF6" s="36">
        <f t="shared" si="4"/>
        <v>110.02</v>
      </c>
      <c r="AG6" s="36">
        <f t="shared" si="4"/>
        <v>108.76</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7.31</v>
      </c>
      <c r="AR6" s="36">
        <f t="shared" si="5"/>
        <v>7.48</v>
      </c>
      <c r="AS6" s="35" t="str">
        <f>IF(AS7="","",IF(AS7="-","【-】","【"&amp;SUBSTITUTE(TEXT(AS7,"#,##0.00"),"-","△")&amp;"】"))</f>
        <v>【1.05】</v>
      </c>
      <c r="AT6" s="36">
        <f>IF(AT7="",NA(),AT7)</f>
        <v>442.53</v>
      </c>
      <c r="AU6" s="36">
        <f t="shared" ref="AU6:BC6" si="6">IF(AU7="",NA(),AU7)</f>
        <v>389.63</v>
      </c>
      <c r="AV6" s="36">
        <f t="shared" si="6"/>
        <v>456.65</v>
      </c>
      <c r="AW6" s="36">
        <f t="shared" si="6"/>
        <v>274.63</v>
      </c>
      <c r="AX6" s="36">
        <f t="shared" si="6"/>
        <v>292.27</v>
      </c>
      <c r="AY6" s="36">
        <f t="shared" si="6"/>
        <v>434.72</v>
      </c>
      <c r="AZ6" s="36">
        <f t="shared" si="6"/>
        <v>416.14</v>
      </c>
      <c r="BA6" s="36">
        <f t="shared" si="6"/>
        <v>371.89</v>
      </c>
      <c r="BB6" s="36">
        <f t="shared" si="6"/>
        <v>355.27</v>
      </c>
      <c r="BC6" s="36">
        <f t="shared" si="6"/>
        <v>359.7</v>
      </c>
      <c r="BD6" s="35" t="str">
        <f>IF(BD7="","",IF(BD7="-","【-】","【"&amp;SUBSTITUTE(TEXT(BD7,"#,##0.00"),"-","△")&amp;"】"))</f>
        <v>【261.93】</v>
      </c>
      <c r="BE6" s="36">
        <f>IF(BE7="",NA(),BE7)</f>
        <v>1113.79</v>
      </c>
      <c r="BF6" s="36">
        <f t="shared" ref="BF6:BN6" si="7">IF(BF7="",NA(),BF7)</f>
        <v>1044.45</v>
      </c>
      <c r="BG6" s="36">
        <f t="shared" si="7"/>
        <v>982.97</v>
      </c>
      <c r="BH6" s="36">
        <f t="shared" si="7"/>
        <v>1142.5899999999999</v>
      </c>
      <c r="BI6" s="36">
        <f t="shared" si="7"/>
        <v>1054.7</v>
      </c>
      <c r="BJ6" s="36">
        <f t="shared" si="7"/>
        <v>495.76</v>
      </c>
      <c r="BK6" s="36">
        <f t="shared" si="7"/>
        <v>487.22</v>
      </c>
      <c r="BL6" s="36">
        <f t="shared" si="7"/>
        <v>483.11</v>
      </c>
      <c r="BM6" s="36">
        <f t="shared" si="7"/>
        <v>458.27</v>
      </c>
      <c r="BN6" s="36">
        <f t="shared" si="7"/>
        <v>447.01</v>
      </c>
      <c r="BO6" s="35" t="str">
        <f>IF(BO7="","",IF(BO7="-","【-】","【"&amp;SUBSTITUTE(TEXT(BO7,"#,##0.00"),"-","△")&amp;"】"))</f>
        <v>【270.46】</v>
      </c>
      <c r="BP6" s="36">
        <f>IF(BP7="",NA(),BP7)</f>
        <v>56.25</v>
      </c>
      <c r="BQ6" s="36">
        <f t="shared" ref="BQ6:BY6" si="8">IF(BQ7="",NA(),BQ7)</f>
        <v>55.11</v>
      </c>
      <c r="BR6" s="36">
        <f t="shared" si="8"/>
        <v>56.16</v>
      </c>
      <c r="BS6" s="36">
        <f t="shared" si="8"/>
        <v>53.34</v>
      </c>
      <c r="BT6" s="36">
        <f t="shared" si="8"/>
        <v>52.79</v>
      </c>
      <c r="BU6" s="36">
        <f t="shared" si="8"/>
        <v>93.66</v>
      </c>
      <c r="BV6" s="36">
        <f t="shared" si="8"/>
        <v>92.76</v>
      </c>
      <c r="BW6" s="36">
        <f t="shared" si="8"/>
        <v>93.28</v>
      </c>
      <c r="BX6" s="36">
        <f t="shared" si="8"/>
        <v>96.77</v>
      </c>
      <c r="BY6" s="36">
        <f t="shared" si="8"/>
        <v>95.81</v>
      </c>
      <c r="BZ6" s="35" t="str">
        <f>IF(BZ7="","",IF(BZ7="-","【-】","【"&amp;SUBSTITUTE(TEXT(BZ7,"#,##0.00"),"-","△")&amp;"】"))</f>
        <v>【103.91】</v>
      </c>
      <c r="CA6" s="36">
        <f>IF(CA7="",NA(),CA7)</f>
        <v>420.04</v>
      </c>
      <c r="CB6" s="36">
        <f t="shared" ref="CB6:CJ6" si="9">IF(CB7="",NA(),CB7)</f>
        <v>428.05</v>
      </c>
      <c r="CC6" s="36">
        <f t="shared" si="9"/>
        <v>420.44</v>
      </c>
      <c r="CD6" s="36">
        <f t="shared" si="9"/>
        <v>405.64</v>
      </c>
      <c r="CE6" s="36">
        <f t="shared" si="9"/>
        <v>410.51</v>
      </c>
      <c r="CF6" s="36">
        <f t="shared" si="9"/>
        <v>208.21</v>
      </c>
      <c r="CG6" s="36">
        <f t="shared" si="9"/>
        <v>208.67</v>
      </c>
      <c r="CH6" s="36">
        <f t="shared" si="9"/>
        <v>208.29</v>
      </c>
      <c r="CI6" s="36">
        <f t="shared" si="9"/>
        <v>187.18</v>
      </c>
      <c r="CJ6" s="36">
        <f t="shared" si="9"/>
        <v>189.58</v>
      </c>
      <c r="CK6" s="35" t="str">
        <f>IF(CK7="","",IF(CK7="-","【-】","【"&amp;SUBSTITUTE(TEXT(CK7,"#,##0.00"),"-","△")&amp;"】"))</f>
        <v>【167.11】</v>
      </c>
      <c r="CL6" s="36">
        <f>IF(CL7="",NA(),CL7)</f>
        <v>47.15</v>
      </c>
      <c r="CM6" s="36">
        <f t="shared" ref="CM6:CU6" si="10">IF(CM7="",NA(),CM7)</f>
        <v>45.94</v>
      </c>
      <c r="CN6" s="36">
        <f t="shared" si="10"/>
        <v>45.83</v>
      </c>
      <c r="CO6" s="36">
        <f t="shared" si="10"/>
        <v>32.82</v>
      </c>
      <c r="CP6" s="36">
        <f t="shared" si="10"/>
        <v>32.49</v>
      </c>
      <c r="CQ6" s="36">
        <f t="shared" si="10"/>
        <v>49.22</v>
      </c>
      <c r="CR6" s="36">
        <f t="shared" si="10"/>
        <v>49.08</v>
      </c>
      <c r="CS6" s="36">
        <f t="shared" si="10"/>
        <v>49.32</v>
      </c>
      <c r="CT6" s="36">
        <f t="shared" si="10"/>
        <v>55.88</v>
      </c>
      <c r="CU6" s="36">
        <f t="shared" si="10"/>
        <v>55.22</v>
      </c>
      <c r="CV6" s="35" t="str">
        <f>IF(CV7="","",IF(CV7="-","【-】","【"&amp;SUBSTITUTE(TEXT(CV7,"#,##0.00"),"-","△")&amp;"】"))</f>
        <v>【60.27】</v>
      </c>
      <c r="CW6" s="36">
        <f>IF(CW7="",NA(),CW7)</f>
        <v>74.06</v>
      </c>
      <c r="CX6" s="36">
        <f t="shared" ref="CX6:DF6" si="11">IF(CX7="",NA(),CX7)</f>
        <v>76.31</v>
      </c>
      <c r="CY6" s="36">
        <f t="shared" si="11"/>
        <v>76.349999999999994</v>
      </c>
      <c r="CZ6" s="36">
        <f t="shared" si="11"/>
        <v>80.05</v>
      </c>
      <c r="DA6" s="36">
        <f t="shared" si="11"/>
        <v>80.69</v>
      </c>
      <c r="DB6" s="36">
        <f t="shared" si="11"/>
        <v>79.48</v>
      </c>
      <c r="DC6" s="36">
        <f t="shared" si="11"/>
        <v>79.3</v>
      </c>
      <c r="DD6" s="36">
        <f t="shared" si="11"/>
        <v>79.34</v>
      </c>
      <c r="DE6" s="36">
        <f t="shared" si="11"/>
        <v>80.989999999999995</v>
      </c>
      <c r="DF6" s="36">
        <f t="shared" si="11"/>
        <v>80.930000000000007</v>
      </c>
      <c r="DG6" s="35" t="str">
        <f>IF(DG7="","",IF(DG7="-","【-】","【"&amp;SUBSTITUTE(TEXT(DG7,"#,##0.00"),"-","△")&amp;"】"))</f>
        <v>【89.92】</v>
      </c>
      <c r="DH6" s="36">
        <f>IF(DH7="",NA(),DH7)</f>
        <v>14.28</v>
      </c>
      <c r="DI6" s="36">
        <f t="shared" ref="DI6:DQ6" si="12">IF(DI7="",NA(),DI7)</f>
        <v>16.88</v>
      </c>
      <c r="DJ6" s="36">
        <f t="shared" si="12"/>
        <v>19.600000000000001</v>
      </c>
      <c r="DK6" s="36">
        <f t="shared" si="12"/>
        <v>17.28</v>
      </c>
      <c r="DL6" s="36">
        <f t="shared" si="12"/>
        <v>20.399999999999999</v>
      </c>
      <c r="DM6" s="36">
        <f t="shared" si="12"/>
        <v>46.12</v>
      </c>
      <c r="DN6" s="36">
        <f t="shared" si="12"/>
        <v>47.44</v>
      </c>
      <c r="DO6" s="36">
        <f t="shared" si="12"/>
        <v>48.3</v>
      </c>
      <c r="DP6" s="36">
        <f t="shared" si="12"/>
        <v>46.61</v>
      </c>
      <c r="DQ6" s="36">
        <f t="shared" si="12"/>
        <v>47.97</v>
      </c>
      <c r="DR6" s="35" t="str">
        <f>IF(DR7="","",IF(DR7="-","【-】","【"&amp;SUBSTITUTE(TEXT(DR7,"#,##0.00"),"-","△")&amp;"】"))</f>
        <v>【48.85】</v>
      </c>
      <c r="DS6" s="36">
        <f>IF(DS7="",NA(),DS7)</f>
        <v>3.89</v>
      </c>
      <c r="DT6" s="35">
        <f t="shared" ref="DT6:EB6" si="13">IF(DT7="",NA(),DT7)</f>
        <v>0</v>
      </c>
      <c r="DU6" s="36">
        <f t="shared" si="13"/>
        <v>7.53</v>
      </c>
      <c r="DV6" s="36">
        <f t="shared" si="13"/>
        <v>4.6399999999999997</v>
      </c>
      <c r="DW6" s="36">
        <f t="shared" si="13"/>
        <v>4.6399999999999997</v>
      </c>
      <c r="DX6" s="36">
        <f t="shared" si="13"/>
        <v>9.86</v>
      </c>
      <c r="DY6" s="36">
        <f t="shared" si="13"/>
        <v>11.16</v>
      </c>
      <c r="DZ6" s="36">
        <f t="shared" si="13"/>
        <v>12.43</v>
      </c>
      <c r="EA6" s="36">
        <f t="shared" si="13"/>
        <v>10.84</v>
      </c>
      <c r="EB6" s="36">
        <f t="shared" si="13"/>
        <v>15.33</v>
      </c>
      <c r="EC6" s="35" t="str">
        <f>IF(EC7="","",IF(EC7="-","【-】","【"&amp;SUBSTITUTE(TEXT(EC7,"#,##0.00"),"-","△")&amp;"】"))</f>
        <v>【17.80】</v>
      </c>
      <c r="ED6" s="35">
        <f>IF(ED7="",NA(),ED7)</f>
        <v>0</v>
      </c>
      <c r="EE6" s="35">
        <f t="shared" ref="EE6:EM6" si="14">IF(EE7="",NA(),EE7)</f>
        <v>0</v>
      </c>
      <c r="EF6" s="35">
        <f t="shared" si="14"/>
        <v>0</v>
      </c>
      <c r="EG6" s="35">
        <f t="shared" si="14"/>
        <v>0</v>
      </c>
      <c r="EH6" s="35">
        <f t="shared" si="14"/>
        <v>0</v>
      </c>
      <c r="EI6" s="36">
        <f t="shared" si="14"/>
        <v>0.56000000000000005</v>
      </c>
      <c r="EJ6" s="36">
        <f t="shared" si="14"/>
        <v>0.65</v>
      </c>
      <c r="EK6" s="36">
        <f t="shared" si="14"/>
        <v>0.46</v>
      </c>
      <c r="EL6" s="36">
        <f t="shared" si="14"/>
        <v>0.39</v>
      </c>
      <c r="EM6" s="36">
        <f t="shared" si="14"/>
        <v>0.43</v>
      </c>
      <c r="EN6" s="35" t="str">
        <f>IF(EN7="","",IF(EN7="-","【-】","【"&amp;SUBSTITUTE(TEXT(EN7,"#,##0.00"),"-","△")&amp;"】"))</f>
        <v>【0.70】</v>
      </c>
    </row>
    <row r="7" spans="1:144" s="37" customFormat="1" x14ac:dyDescent="0.2">
      <c r="A7" s="29"/>
      <c r="B7" s="38">
        <v>2018</v>
      </c>
      <c r="C7" s="38">
        <v>35076</v>
      </c>
      <c r="D7" s="38">
        <v>46</v>
      </c>
      <c r="E7" s="38">
        <v>1</v>
      </c>
      <c r="F7" s="38">
        <v>0</v>
      </c>
      <c r="G7" s="38">
        <v>1</v>
      </c>
      <c r="H7" s="38" t="s">
        <v>93</v>
      </c>
      <c r="I7" s="38" t="s">
        <v>94</v>
      </c>
      <c r="J7" s="38" t="s">
        <v>95</v>
      </c>
      <c r="K7" s="38" t="s">
        <v>96</v>
      </c>
      <c r="L7" s="38" t="s">
        <v>97</v>
      </c>
      <c r="M7" s="38" t="s">
        <v>98</v>
      </c>
      <c r="N7" s="39" t="s">
        <v>99</v>
      </c>
      <c r="O7" s="39">
        <v>78.81</v>
      </c>
      <c r="P7" s="39">
        <v>78.290000000000006</v>
      </c>
      <c r="Q7" s="39">
        <v>4320</v>
      </c>
      <c r="R7" s="39">
        <v>16824</v>
      </c>
      <c r="S7" s="39">
        <v>302.92</v>
      </c>
      <c r="T7" s="39">
        <v>55.54</v>
      </c>
      <c r="U7" s="39">
        <v>13017</v>
      </c>
      <c r="V7" s="39">
        <v>94.72</v>
      </c>
      <c r="W7" s="39">
        <v>137.43</v>
      </c>
      <c r="X7" s="39">
        <v>102.63</v>
      </c>
      <c r="Y7" s="39">
        <v>100.19</v>
      </c>
      <c r="Z7" s="39">
        <v>101.99</v>
      </c>
      <c r="AA7" s="39">
        <v>103.28</v>
      </c>
      <c r="AB7" s="39">
        <v>102.52</v>
      </c>
      <c r="AC7" s="39">
        <v>107.2</v>
      </c>
      <c r="AD7" s="39">
        <v>106.62</v>
      </c>
      <c r="AE7" s="39">
        <v>107.95</v>
      </c>
      <c r="AF7" s="39">
        <v>110.02</v>
      </c>
      <c r="AG7" s="39">
        <v>108.76</v>
      </c>
      <c r="AH7" s="39">
        <v>112.83</v>
      </c>
      <c r="AI7" s="39">
        <v>0</v>
      </c>
      <c r="AJ7" s="39">
        <v>0</v>
      </c>
      <c r="AK7" s="39">
        <v>0</v>
      </c>
      <c r="AL7" s="39">
        <v>0</v>
      </c>
      <c r="AM7" s="39">
        <v>0</v>
      </c>
      <c r="AN7" s="39">
        <v>13.46</v>
      </c>
      <c r="AO7" s="39">
        <v>12.59</v>
      </c>
      <c r="AP7" s="39">
        <v>12.44</v>
      </c>
      <c r="AQ7" s="39">
        <v>7.31</v>
      </c>
      <c r="AR7" s="39">
        <v>7.48</v>
      </c>
      <c r="AS7" s="39">
        <v>1.05</v>
      </c>
      <c r="AT7" s="39">
        <v>442.53</v>
      </c>
      <c r="AU7" s="39">
        <v>389.63</v>
      </c>
      <c r="AV7" s="39">
        <v>456.65</v>
      </c>
      <c r="AW7" s="39">
        <v>274.63</v>
      </c>
      <c r="AX7" s="39">
        <v>292.27</v>
      </c>
      <c r="AY7" s="39">
        <v>434.72</v>
      </c>
      <c r="AZ7" s="39">
        <v>416.14</v>
      </c>
      <c r="BA7" s="39">
        <v>371.89</v>
      </c>
      <c r="BB7" s="39">
        <v>355.27</v>
      </c>
      <c r="BC7" s="39">
        <v>359.7</v>
      </c>
      <c r="BD7" s="39">
        <v>261.93</v>
      </c>
      <c r="BE7" s="39">
        <v>1113.79</v>
      </c>
      <c r="BF7" s="39">
        <v>1044.45</v>
      </c>
      <c r="BG7" s="39">
        <v>982.97</v>
      </c>
      <c r="BH7" s="39">
        <v>1142.5899999999999</v>
      </c>
      <c r="BI7" s="39">
        <v>1054.7</v>
      </c>
      <c r="BJ7" s="39">
        <v>495.76</v>
      </c>
      <c r="BK7" s="39">
        <v>487.22</v>
      </c>
      <c r="BL7" s="39">
        <v>483.11</v>
      </c>
      <c r="BM7" s="39">
        <v>458.27</v>
      </c>
      <c r="BN7" s="39">
        <v>447.01</v>
      </c>
      <c r="BO7" s="39">
        <v>270.45999999999998</v>
      </c>
      <c r="BP7" s="39">
        <v>56.25</v>
      </c>
      <c r="BQ7" s="39">
        <v>55.11</v>
      </c>
      <c r="BR7" s="39">
        <v>56.16</v>
      </c>
      <c r="BS7" s="39">
        <v>53.34</v>
      </c>
      <c r="BT7" s="39">
        <v>52.79</v>
      </c>
      <c r="BU7" s="39">
        <v>93.66</v>
      </c>
      <c r="BV7" s="39">
        <v>92.76</v>
      </c>
      <c r="BW7" s="39">
        <v>93.28</v>
      </c>
      <c r="BX7" s="39">
        <v>96.77</v>
      </c>
      <c r="BY7" s="39">
        <v>95.81</v>
      </c>
      <c r="BZ7" s="39">
        <v>103.91</v>
      </c>
      <c r="CA7" s="39">
        <v>420.04</v>
      </c>
      <c r="CB7" s="39">
        <v>428.05</v>
      </c>
      <c r="CC7" s="39">
        <v>420.44</v>
      </c>
      <c r="CD7" s="39">
        <v>405.64</v>
      </c>
      <c r="CE7" s="39">
        <v>410.51</v>
      </c>
      <c r="CF7" s="39">
        <v>208.21</v>
      </c>
      <c r="CG7" s="39">
        <v>208.67</v>
      </c>
      <c r="CH7" s="39">
        <v>208.29</v>
      </c>
      <c r="CI7" s="39">
        <v>187.18</v>
      </c>
      <c r="CJ7" s="39">
        <v>189.58</v>
      </c>
      <c r="CK7" s="39">
        <v>167.11</v>
      </c>
      <c r="CL7" s="39">
        <v>47.15</v>
      </c>
      <c r="CM7" s="39">
        <v>45.94</v>
      </c>
      <c r="CN7" s="39">
        <v>45.83</v>
      </c>
      <c r="CO7" s="39">
        <v>32.82</v>
      </c>
      <c r="CP7" s="39">
        <v>32.49</v>
      </c>
      <c r="CQ7" s="39">
        <v>49.22</v>
      </c>
      <c r="CR7" s="39">
        <v>49.08</v>
      </c>
      <c r="CS7" s="39">
        <v>49.32</v>
      </c>
      <c r="CT7" s="39">
        <v>55.88</v>
      </c>
      <c r="CU7" s="39">
        <v>55.22</v>
      </c>
      <c r="CV7" s="39">
        <v>60.27</v>
      </c>
      <c r="CW7" s="39">
        <v>74.06</v>
      </c>
      <c r="CX7" s="39">
        <v>76.31</v>
      </c>
      <c r="CY7" s="39">
        <v>76.349999999999994</v>
      </c>
      <c r="CZ7" s="39">
        <v>80.05</v>
      </c>
      <c r="DA7" s="39">
        <v>80.69</v>
      </c>
      <c r="DB7" s="39">
        <v>79.48</v>
      </c>
      <c r="DC7" s="39">
        <v>79.3</v>
      </c>
      <c r="DD7" s="39">
        <v>79.34</v>
      </c>
      <c r="DE7" s="39">
        <v>80.989999999999995</v>
      </c>
      <c r="DF7" s="39">
        <v>80.930000000000007</v>
      </c>
      <c r="DG7" s="39">
        <v>89.92</v>
      </c>
      <c r="DH7" s="39">
        <v>14.28</v>
      </c>
      <c r="DI7" s="39">
        <v>16.88</v>
      </c>
      <c r="DJ7" s="39">
        <v>19.600000000000001</v>
      </c>
      <c r="DK7" s="39">
        <v>17.28</v>
      </c>
      <c r="DL7" s="39">
        <v>20.399999999999999</v>
      </c>
      <c r="DM7" s="39">
        <v>46.12</v>
      </c>
      <c r="DN7" s="39">
        <v>47.44</v>
      </c>
      <c r="DO7" s="39">
        <v>48.3</v>
      </c>
      <c r="DP7" s="39">
        <v>46.61</v>
      </c>
      <c r="DQ7" s="39">
        <v>47.97</v>
      </c>
      <c r="DR7" s="39">
        <v>48.85</v>
      </c>
      <c r="DS7" s="39">
        <v>3.89</v>
      </c>
      <c r="DT7" s="39">
        <v>0</v>
      </c>
      <c r="DU7" s="39">
        <v>7.53</v>
      </c>
      <c r="DV7" s="39">
        <v>4.6399999999999997</v>
      </c>
      <c r="DW7" s="39">
        <v>4.6399999999999997</v>
      </c>
      <c r="DX7" s="39">
        <v>9.86</v>
      </c>
      <c r="DY7" s="39">
        <v>11.16</v>
      </c>
      <c r="DZ7" s="39">
        <v>12.43</v>
      </c>
      <c r="EA7" s="39">
        <v>10.84</v>
      </c>
      <c r="EB7" s="39">
        <v>15.33</v>
      </c>
      <c r="EC7" s="39">
        <v>17.8</v>
      </c>
      <c r="ED7" s="39">
        <v>0</v>
      </c>
      <c r="EE7" s="39">
        <v>0</v>
      </c>
      <c r="EF7" s="39">
        <v>0</v>
      </c>
      <c r="EG7" s="39">
        <v>0</v>
      </c>
      <c r="EH7" s="39">
        <v>0</v>
      </c>
      <c r="EI7" s="39">
        <v>0.56000000000000005</v>
      </c>
      <c r="EJ7" s="39">
        <v>0.65</v>
      </c>
      <c r="EK7" s="39">
        <v>0.46</v>
      </c>
      <c r="EL7" s="39">
        <v>0.39</v>
      </c>
      <c r="EM7" s="39">
        <v>0.43</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dcterms:created xsi:type="dcterms:W3CDTF">2019-12-05T04:09:02Z</dcterms:created>
  <dcterms:modified xsi:type="dcterms:W3CDTF">2020-02-10T02:09:12Z</dcterms:modified>
  <cp:category/>
</cp:coreProperties>
</file>