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n54fl01\共有\水道事業所\共通\経営比較分析表\R元\下水道関係\報告用\"/>
    </mc:Choice>
  </mc:AlternateContent>
  <xr:revisionPtr revIDLastSave="0" documentId="8_{15093032-CCE9-4FED-A868-3E8F990E1B80}" xr6:coauthVersionLast="40" xr6:coauthVersionMax="40" xr10:uidLastSave="{00000000-0000-0000-0000-000000000000}"/>
  <workbookProtection workbookAlgorithmName="SHA-512" workbookHashValue="NC21+92FRezwITWRsRIh3RMhb9RJoZ7WJZWase63boQXheeUPu5ZbltpmdVL5yruZ3ccBqrXcHIPJkJAl6Pa2w==" workbookSaltValue="CqkQPgytWFqhtS4dHCbCg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AL8" i="4" s="1"/>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E86" i="4"/>
  <c r="AT10" i="4"/>
  <c r="AL10" i="4"/>
  <c r="AD10" i="4"/>
  <c r="P10" i="4"/>
  <c r="I10" i="4"/>
  <c r="B10" i="4"/>
  <c r="AT8" i="4"/>
  <c r="P8" i="4"/>
  <c r="I8" i="4"/>
  <c r="C10" i="5" l="1"/>
  <c r="D10" i="5"/>
  <c r="E10" i="5"/>
  <c r="B10" i="5"/>
</calcChain>
</file>

<file path=xl/sharedStrings.xml><?xml version="1.0" encoding="utf-8"?>
<sst xmlns="http://schemas.openxmlformats.org/spreadsheetml/2006/main" count="229" uniqueCount="113">
  <si>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</si>
  <si>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</si>
  <si>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</si>
  <si>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</si>
  <si>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</si>
  <si>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</si>
  <si>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</si>
  <si>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</si>
  <si>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</si>
  <si>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</si>
  <si>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</si>
  <si>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</si>
  <si>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</si>
  <si>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</si>
  <si>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</si>
  <si>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</si>
  <si>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</si>
  <si>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</si>
  <si>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</si>
  <si>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</si>
  <si>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</si>
  <si>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</si>
  <si>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</si>
  <si>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</si>
  <si>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</si>
  <si>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</si>
  <si>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</si>
  <si>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</si>
  <si>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</si>
  <si>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</si>
  <si>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</si>
  <si>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</si>
  <si>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</si>
  <si>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</si>
  <si>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</si>
  <si>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</si>
  <si>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</si>
  <si>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</si>
  <si>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</si>
  <si>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</si>
  <si>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</si>
  <si>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</si>
  <si>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</si>
  <si>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</si>
  <si>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</si>
  <si>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</si>
  <si>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</si>
  <si>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</si>
  <si>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</si>
  <si>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</si>
  <si>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</si>
  <si>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</si>
  <si>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</si>
  <si>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</si>
  <si>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</si>
  <si>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</si>
  <si>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</si>
  <si>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</si>
  <si>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</si>
  <si>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</si>
  <si>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</si>
  <si>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</si>
  <si>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</si>
  <si>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</si>
  <si>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</si>
  <si>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</si>
  <si>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</si>
  <si>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</si>
  <si>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</si>
  <si>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</si>
  <si>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</si>
  <si>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</si>
  <si>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</si>
  <si>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</si>
  <si>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</si>
  <si>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</si>
  <si>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</si>
  <si>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</si>
  <si>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</si>
  <si>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</si>
  <si>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</si>
  <si>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</si>
  <si>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</si>
  <si>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</si>
  <si>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</si>
  <si>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</si>
  <si>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</si>
  <si>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</si>
  <si>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</si>
  <si>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</si>
  <si>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</si>
  <si>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</si>
  <si>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</si>
  <si>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</si>
  <si>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</si>
  <si>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</si>
  <si>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</si>
  <si>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洋野町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</si>
  <si>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</si>
  <si>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</si>
  <si>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</si>
  <si>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</si>
  <si>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</si>
  <si>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</si>
  <si>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</si>
  <si>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</si>
  <si>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</si>
  <si>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</si>
  <si>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</si>
  <si>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</si>
  <si>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(1)　収益的収支比率・経費回収率・汚水処理原価
　収益的収支比率、経費回収率及び汚水処理原価とも汚水処理に要する経費の抑制により、横ばい若しくは若干の改善となりました。
　しかし、他会計への依存割合については、87.35％と依然として高い状況となっています。
　汚水処理原価については、有収水量と使用料収入の実態とリンクしていない実情があっての結果といえることから、有収水量の捕捉方法について、次年度以降検討の必要性があります。
(2)　企業債残高対事業規模比率
　本指標は、平成29年度に続き、0となりました。整備はすでに完了しており、新発の起債借入は予定していないことから、地方債残高は減少の一途で数値は同水準程度で推移していくものと考えます。
(3)　施設利用率
　平成30年度の本指標がグラフ上では0となっておりますが、これは錯誤によるもので正しくは35.32であり、ほぼ横ばいとなりました。
　農村集落の人口密度の低い地域という厳しい条件下にありますが、水洗化の動きと相関関係が強いことから、引き続き、水洗化の促進に努めるとともに、不明水対策も実施し適切な利用率を把握する必要があります。
(4)　水洗化率
　本指標は、年々微増で推移しておりますが、類似団体の平均の約9割に留まっております。人口減少が進行する中、急激な水洗化率の向上を望めない状況下にありますが、水洗化の意義について広く啓発をすすめ水洗化の促進に努める必要があります。</t>
    <phoneticPr fontId="4"/>
  </si>
  <si>
    <t>　本事業は、平成7年から供用開始し、25年が経過しております。平成21年、22年には、管渠等の補修工事を実施するなど老朽化が少しずつ進んでいる状況にあります。
　今後も施設の耐用年数を考慮するとともに、計画的な管渠の巡視点検を実施し住民サービスの低下を招かないよう努めていく必要があります。</t>
    <phoneticPr fontId="4"/>
  </si>
  <si>
    <t>　本町の農業集落排水事業は、旧大野村の明戸・向田の2地区で行われており、水洗化状況は平成30年度末現在で280戸・790人であります。
　経営の健全性・効率性については、総じて良好な状況に見えますが、有収水量と使用料収入の実態とリンクしていない実情があるためで、実際には経営状況は良いとは言えない状況であります。また、一般会計からの繰入金に大きく依存している現状であることから、事業のあり方等について抜本的に考える時期にきているものと考え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</si>
</sst>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justify" vertical="top" wrapText="1"/>
      <protection locked="0"/>
    </xf>
    <xf numFmtId="0" fontId="15" fillId="0" borderId="0" xfId="0" applyFont="1" applyBorder="1" applyAlignment="1" applyProtection="1">
      <alignment horizontal="justify" vertical="top" wrapText="1"/>
      <protection locked="0"/>
    </xf>
    <xf numFmtId="0" fontId="15" fillId="0" borderId="7" xfId="0" applyFont="1" applyBorder="1" applyAlignment="1" applyProtection="1">
      <alignment horizontal="justify" vertical="top" wrapText="1"/>
      <protection locked="0"/>
    </xf>
    <xf numFmtId="0" fontId="15" fillId="0" borderId="8" xfId="0" applyFont="1" applyBorder="1" applyAlignment="1" applyProtection="1">
      <alignment horizontal="justify" vertical="top" wrapText="1"/>
      <protection locked="0"/>
    </xf>
    <xf numFmtId="0" fontId="15" fillId="0" borderId="1" xfId="0" applyFont="1" applyBorder="1" applyAlignment="1" applyProtection="1">
      <alignment horizontal="justify" vertical="top" wrapText="1"/>
      <protection locked="0"/>
    </xf>
    <xf numFmtId="0" fontId="15" fillId="0" borderId="9" xfId="0" applyFont="1" applyBorder="1" applyAlignment="1" applyProtection="1">
      <alignment horizontal="justify"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42B-49FD-85E1-3BCCBCE970D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442B-49FD-85E1-3BCCBCE970D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36.06</c:v>
                </c:pt>
                <c:pt idx="1">
                  <c:v>32.159999999999997</c:v>
                </c:pt>
                <c:pt idx="2">
                  <c:v>34.39</c:v>
                </c:pt>
                <c:pt idx="3">
                  <c:v>34.57</c:v>
                </c:pt>
                <c:pt idx="4">
                  <c:v>0</c:v>
                </c:pt>
              </c:numCache>
            </c:numRef>
          </c:val>
          <c:extLst>
            <c:ext xmlns:c16="http://schemas.microsoft.com/office/drawing/2014/chart" uri="{C3380CC4-5D6E-409C-BE32-E72D297353CC}">
              <c16:uniqueId val="{00000000-4ACE-42A4-B16E-D440CFCF636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4ACE-42A4-B16E-D440CFCF636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64.989999999999995</c:v>
                </c:pt>
                <c:pt idx="1">
                  <c:v>66.290000000000006</c:v>
                </c:pt>
                <c:pt idx="2">
                  <c:v>68.87</c:v>
                </c:pt>
                <c:pt idx="3">
                  <c:v>69.83</c:v>
                </c:pt>
                <c:pt idx="4">
                  <c:v>74.39</c:v>
                </c:pt>
              </c:numCache>
            </c:numRef>
          </c:val>
          <c:extLst>
            <c:ext xmlns:c16="http://schemas.microsoft.com/office/drawing/2014/chart" uri="{C3380CC4-5D6E-409C-BE32-E72D297353CC}">
              <c16:uniqueId val="{00000000-B73A-4FE2-B0BC-B5D2B48A8E4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B73A-4FE2-B0BC-B5D2B48A8E4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28.91</c:v>
                </c:pt>
                <c:pt idx="1">
                  <c:v>27.03</c:v>
                </c:pt>
                <c:pt idx="2">
                  <c:v>49.17</c:v>
                </c:pt>
                <c:pt idx="3">
                  <c:v>74.19</c:v>
                </c:pt>
                <c:pt idx="4">
                  <c:v>75.64</c:v>
                </c:pt>
              </c:numCache>
            </c:numRef>
          </c:val>
          <c:extLst>
            <c:ext xmlns:c16="http://schemas.microsoft.com/office/drawing/2014/chart" uri="{C3380CC4-5D6E-409C-BE32-E72D297353CC}">
              <c16:uniqueId val="{00000000-8546-4FEC-9AD2-C3B3C4432E6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46-4FEC-9AD2-C3B3C4432E6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61-452E-8EC8-31ECD34C04D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61-452E-8EC8-31ECD34C04D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7F-4E28-9C6F-D98BF92ACB7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7F-4E28-9C6F-D98BF92ACB7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1E-49CA-BB97-5007B238982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1E-49CA-BB97-5007B238982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3E-4BB1-9072-470E2C685C9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3E-4BB1-9072-470E2C685C9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5606.7</c:v>
                </c:pt>
                <c:pt idx="1">
                  <c:v>0</c:v>
                </c:pt>
                <c:pt idx="2" formatCode="#,##0.00;&quot;△&quot;#,##0.00;&quot;-&quot;">
                  <c:v>5253.96</c:v>
                </c:pt>
                <c:pt idx="3">
                  <c:v>0</c:v>
                </c:pt>
                <c:pt idx="4">
                  <c:v>0</c:v>
                </c:pt>
              </c:numCache>
            </c:numRef>
          </c:val>
          <c:extLst>
            <c:ext xmlns:c16="http://schemas.microsoft.com/office/drawing/2014/chart" uri="{C3380CC4-5D6E-409C-BE32-E72D297353CC}">
              <c16:uniqueId val="{00000000-5027-4EBF-80F4-4803245DF38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5027-4EBF-80F4-4803245DF38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14.99</c:v>
                </c:pt>
                <c:pt idx="1">
                  <c:v>14.51</c:v>
                </c:pt>
                <c:pt idx="2">
                  <c:v>18.05</c:v>
                </c:pt>
                <c:pt idx="3">
                  <c:v>62.28</c:v>
                </c:pt>
                <c:pt idx="4">
                  <c:v>71.47</c:v>
                </c:pt>
              </c:numCache>
            </c:numRef>
          </c:val>
          <c:extLst>
            <c:ext xmlns:c16="http://schemas.microsoft.com/office/drawing/2014/chart" uri="{C3380CC4-5D6E-409C-BE32-E72D297353CC}">
              <c16:uniqueId val="{00000000-993C-4BAC-AB33-384BC183CB3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993C-4BAC-AB33-384BC183CB3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776.4</c:v>
                </c:pt>
                <c:pt idx="1">
                  <c:v>931.21</c:v>
                </c:pt>
                <c:pt idx="2">
                  <c:v>670.89</c:v>
                </c:pt>
                <c:pt idx="3">
                  <c:v>195.89</c:v>
                </c:pt>
                <c:pt idx="4">
                  <c:v>167.02</c:v>
                </c:pt>
              </c:numCache>
            </c:numRef>
          </c:val>
          <c:extLst>
            <c:ext xmlns:c16="http://schemas.microsoft.com/office/drawing/2014/chart" uri="{C3380CC4-5D6E-409C-BE32-E72D297353CC}">
              <c16:uniqueId val="{00000000-644D-4059-9C86-475E0476137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644D-4059-9C86-475E0476137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V31" zoomScaleNormal="100" workbookViewId="0">
      <selection activeCell="CA66" sqref="CA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岩手県　洋野町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3"/>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4" t="s">
        <v>9</v>
      </c>
      <c r="BM7" s="5"/>
      <c r="BN7" s="5"/>
      <c r="BO7" s="5"/>
      <c r="BP7" s="5"/>
      <c r="BQ7" s="5"/>
      <c r="BR7" s="5"/>
      <c r="BS7" s="5"/>
      <c r="BT7" s="5"/>
      <c r="BU7" s="5"/>
      <c r="BV7" s="5"/>
      <c r="BW7" s="5"/>
      <c r="BX7" s="5"/>
      <c r="BY7" s="6"/>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62">
        <f>データ!S6</f>
        <v>16824</v>
      </c>
      <c r="AM8" s="62"/>
      <c r="AN8" s="62"/>
      <c r="AO8" s="62"/>
      <c r="AP8" s="62"/>
      <c r="AQ8" s="62"/>
      <c r="AR8" s="62"/>
      <c r="AS8" s="62"/>
      <c r="AT8" s="61">
        <f>データ!T6</f>
        <v>302.92</v>
      </c>
      <c r="AU8" s="61"/>
      <c r="AV8" s="61"/>
      <c r="AW8" s="61"/>
      <c r="AX8" s="61"/>
      <c r="AY8" s="61"/>
      <c r="AZ8" s="61"/>
      <c r="BA8" s="61"/>
      <c r="BB8" s="61">
        <f>データ!U6</f>
        <v>55.54</v>
      </c>
      <c r="BC8" s="61"/>
      <c r="BD8" s="61"/>
      <c r="BE8" s="61"/>
      <c r="BF8" s="61"/>
      <c r="BG8" s="61"/>
      <c r="BH8" s="61"/>
      <c r="BI8" s="61"/>
      <c r="BJ8" s="3"/>
      <c r="BK8" s="3"/>
      <c r="BL8" s="63" t="s">
        <v>10</v>
      </c>
      <c r="BM8" s="64"/>
      <c r="BN8" s="7" t="s">
        <v>11</v>
      </c>
      <c r="BO8" s="8"/>
      <c r="BP8" s="8"/>
      <c r="BQ8" s="8"/>
      <c r="BR8" s="8"/>
      <c r="BS8" s="8"/>
      <c r="BT8" s="8"/>
      <c r="BU8" s="8"/>
      <c r="BV8" s="8"/>
      <c r="BW8" s="8"/>
      <c r="BX8" s="8"/>
      <c r="BY8" s="9"/>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58" t="s">
        <v>16</v>
      </c>
      <c r="AE9" s="58"/>
      <c r="AF9" s="58"/>
      <c r="AG9" s="58"/>
      <c r="AH9" s="58"/>
      <c r="AI9" s="58"/>
      <c r="AJ9" s="58"/>
      <c r="AK9" s="3"/>
      <c r="AL9" s="58" t="s">
        <v>17</v>
      </c>
      <c r="AM9" s="58"/>
      <c r="AN9" s="58"/>
      <c r="AO9" s="58"/>
      <c r="AP9" s="58"/>
      <c r="AQ9" s="58"/>
      <c r="AR9" s="58"/>
      <c r="AS9" s="58"/>
      <c r="AT9" s="58" t="s">
        <v>18</v>
      </c>
      <c r="AU9" s="58"/>
      <c r="AV9" s="58"/>
      <c r="AW9" s="58"/>
      <c r="AX9" s="58"/>
      <c r="AY9" s="58"/>
      <c r="AZ9" s="58"/>
      <c r="BA9" s="58"/>
      <c r="BB9" s="58" t="s">
        <v>19</v>
      </c>
      <c r="BC9" s="58"/>
      <c r="BD9" s="58"/>
      <c r="BE9" s="58"/>
      <c r="BF9" s="58"/>
      <c r="BG9" s="58"/>
      <c r="BH9" s="58"/>
      <c r="BI9" s="58"/>
      <c r="BJ9" s="3"/>
      <c r="BK9" s="3"/>
      <c r="BL9" s="59" t="s">
        <v>20</v>
      </c>
      <c r="BM9" s="60"/>
      <c r="BN9" s="10" t="s">
        <v>21</v>
      </c>
      <c r="BO9" s="11"/>
      <c r="BP9" s="11"/>
      <c r="BQ9" s="11"/>
      <c r="BR9" s="11"/>
      <c r="BS9" s="11"/>
      <c r="BT9" s="11"/>
      <c r="BU9" s="11"/>
      <c r="BV9" s="11"/>
      <c r="BW9" s="11"/>
      <c r="BX9" s="11"/>
      <c r="BY9" s="12"/>
    </row>
    <row r="10" spans="1:78" ht="18.75" customHeight="1" x14ac:dyDescent="0.15">
      <c r="A10" s="2"/>
      <c r="B10" s="61" t="str">
        <f>データ!N6</f>
        <v>-</v>
      </c>
      <c r="C10" s="61"/>
      <c r="D10" s="61"/>
      <c r="E10" s="61"/>
      <c r="F10" s="61"/>
      <c r="G10" s="61"/>
      <c r="H10" s="61"/>
      <c r="I10" s="61" t="str">
        <f>データ!O6</f>
        <v>該当数値なし</v>
      </c>
      <c r="J10" s="61"/>
      <c r="K10" s="61"/>
      <c r="L10" s="61"/>
      <c r="M10" s="61"/>
      <c r="N10" s="61"/>
      <c r="O10" s="61"/>
      <c r="P10" s="61">
        <f>データ!P6</f>
        <v>6.38</v>
      </c>
      <c r="Q10" s="61"/>
      <c r="R10" s="61"/>
      <c r="S10" s="61"/>
      <c r="T10" s="61"/>
      <c r="U10" s="61"/>
      <c r="V10" s="61"/>
      <c r="W10" s="61">
        <f>データ!Q6</f>
        <v>100</v>
      </c>
      <c r="X10" s="61"/>
      <c r="Y10" s="61"/>
      <c r="Z10" s="61"/>
      <c r="AA10" s="61"/>
      <c r="AB10" s="61"/>
      <c r="AC10" s="61"/>
      <c r="AD10" s="62">
        <f>データ!R6</f>
        <v>2700</v>
      </c>
      <c r="AE10" s="62"/>
      <c r="AF10" s="62"/>
      <c r="AG10" s="62"/>
      <c r="AH10" s="62"/>
      <c r="AI10" s="62"/>
      <c r="AJ10" s="62"/>
      <c r="AK10" s="2"/>
      <c r="AL10" s="62">
        <f>データ!V6</f>
        <v>1062</v>
      </c>
      <c r="AM10" s="62"/>
      <c r="AN10" s="62"/>
      <c r="AO10" s="62"/>
      <c r="AP10" s="62"/>
      <c r="AQ10" s="62"/>
      <c r="AR10" s="62"/>
      <c r="AS10" s="62"/>
      <c r="AT10" s="61">
        <f>データ!W6</f>
        <v>0.49</v>
      </c>
      <c r="AU10" s="61"/>
      <c r="AV10" s="61"/>
      <c r="AW10" s="61"/>
      <c r="AX10" s="61"/>
      <c r="AY10" s="61"/>
      <c r="AZ10" s="61"/>
      <c r="BA10" s="61"/>
      <c r="BB10" s="61">
        <f>データ!X6</f>
        <v>2167.35</v>
      </c>
      <c r="BC10" s="61"/>
      <c r="BD10" s="61"/>
      <c r="BE10" s="61"/>
      <c r="BF10" s="61"/>
      <c r="BG10" s="61"/>
      <c r="BH10" s="61"/>
      <c r="BI10" s="61"/>
      <c r="BJ10" s="2"/>
      <c r="BK10" s="2"/>
      <c r="BL10" s="51" t="s">
        <v>22</v>
      </c>
      <c r="BM10" s="52"/>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48"/>
      <c r="BM15" s="49"/>
      <c r="BN15" s="49"/>
      <c r="BO15" s="49"/>
      <c r="BP15" s="49"/>
      <c r="BQ15" s="49"/>
      <c r="BR15" s="49"/>
      <c r="BS15" s="49"/>
      <c r="BT15" s="49"/>
      <c r="BU15" s="49"/>
      <c r="BV15" s="49"/>
      <c r="BW15" s="49"/>
      <c r="BX15" s="49"/>
      <c r="BY15" s="49"/>
      <c r="BZ15" s="5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110</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5" t="s">
        <v>27</v>
      </c>
      <c r="BM45" s="46"/>
      <c r="BN45" s="46"/>
      <c r="BO45" s="46"/>
      <c r="BP45" s="46"/>
      <c r="BQ45" s="46"/>
      <c r="BR45" s="46"/>
      <c r="BS45" s="46"/>
      <c r="BT45" s="46"/>
      <c r="BU45" s="46"/>
      <c r="BV45" s="46"/>
      <c r="BW45" s="46"/>
      <c r="BX45" s="46"/>
      <c r="BY45" s="46"/>
      <c r="BZ45" s="4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111</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x14ac:dyDescent="0.15">
      <c r="A60" s="2"/>
      <c r="B60" s="42" t="s">
        <v>28</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77"/>
      <c r="BM60" s="78"/>
      <c r="BN60" s="78"/>
      <c r="BO60" s="78"/>
      <c r="BP60" s="78"/>
      <c r="BQ60" s="78"/>
      <c r="BR60" s="78"/>
      <c r="BS60" s="78"/>
      <c r="BT60" s="78"/>
      <c r="BU60" s="78"/>
      <c r="BV60" s="78"/>
      <c r="BW60" s="78"/>
      <c r="BX60" s="78"/>
      <c r="BY60" s="78"/>
      <c r="BZ60" s="79"/>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5" t="s">
        <v>29</v>
      </c>
      <c r="BM64" s="46"/>
      <c r="BN64" s="46"/>
      <c r="BO64" s="46"/>
      <c r="BP64" s="46"/>
      <c r="BQ64" s="46"/>
      <c r="BR64" s="46"/>
      <c r="BS64" s="46"/>
      <c r="BT64" s="46"/>
      <c r="BU64" s="46"/>
      <c r="BV64" s="46"/>
      <c r="BW64" s="46"/>
      <c r="BX64" s="46"/>
      <c r="BY64" s="46"/>
      <c r="BZ64" s="4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112</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ZRbm+qNSsVEouoRasPjNuUe7eMelk39ymro94Xo+qN/gRwq0UtHl5JKbpVvSzPKjWBWCv6ayfny3zH43tCK+7Q==" saltValue="7DtYZZZSRsuTHZl7VO1wE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0" t="s">
        <v>54</v>
      </c>
      <c r="I3" s="71"/>
      <c r="J3" s="71"/>
      <c r="K3" s="71"/>
      <c r="L3" s="71"/>
      <c r="M3" s="71"/>
      <c r="N3" s="71"/>
      <c r="O3" s="71"/>
      <c r="P3" s="71"/>
      <c r="Q3" s="71"/>
      <c r="R3" s="71"/>
      <c r="S3" s="71"/>
      <c r="T3" s="71"/>
      <c r="U3" s="71"/>
      <c r="V3" s="71"/>
      <c r="W3" s="71"/>
      <c r="X3" s="72"/>
      <c r="Y3" s="76" t="s">
        <v>55</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28</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5" x14ac:dyDescent="0.15">
      <c r="A4" s="28" t="s">
        <v>56</v>
      </c>
      <c r="B4" s="30"/>
      <c r="C4" s="30"/>
      <c r="D4" s="30"/>
      <c r="E4" s="30"/>
      <c r="F4" s="30"/>
      <c r="G4" s="30"/>
      <c r="H4" s="73"/>
      <c r="I4" s="74"/>
      <c r="J4" s="74"/>
      <c r="K4" s="74"/>
      <c r="L4" s="74"/>
      <c r="M4" s="74"/>
      <c r="N4" s="74"/>
      <c r="O4" s="74"/>
      <c r="P4" s="74"/>
      <c r="Q4" s="74"/>
      <c r="R4" s="74"/>
      <c r="S4" s="74"/>
      <c r="T4" s="74"/>
      <c r="U4" s="74"/>
      <c r="V4" s="74"/>
      <c r="W4" s="74"/>
      <c r="X4" s="75"/>
      <c r="Y4" s="69" t="s">
        <v>57</v>
      </c>
      <c r="Z4" s="69"/>
      <c r="AA4" s="69"/>
      <c r="AB4" s="69"/>
      <c r="AC4" s="69"/>
      <c r="AD4" s="69"/>
      <c r="AE4" s="69"/>
      <c r="AF4" s="69"/>
      <c r="AG4" s="69"/>
      <c r="AH4" s="69"/>
      <c r="AI4" s="69"/>
      <c r="AJ4" s="69" t="s">
        <v>58</v>
      </c>
      <c r="AK4" s="69"/>
      <c r="AL4" s="69"/>
      <c r="AM4" s="69"/>
      <c r="AN4" s="69"/>
      <c r="AO4" s="69"/>
      <c r="AP4" s="69"/>
      <c r="AQ4" s="69"/>
      <c r="AR4" s="69"/>
      <c r="AS4" s="69"/>
      <c r="AT4" s="69"/>
      <c r="AU4" s="69" t="s">
        <v>59</v>
      </c>
      <c r="AV4" s="69"/>
      <c r="AW4" s="69"/>
      <c r="AX4" s="69"/>
      <c r="AY4" s="69"/>
      <c r="AZ4" s="69"/>
      <c r="BA4" s="69"/>
      <c r="BB4" s="69"/>
      <c r="BC4" s="69"/>
      <c r="BD4" s="69"/>
      <c r="BE4" s="69"/>
      <c r="BF4" s="69" t="s">
        <v>60</v>
      </c>
      <c r="BG4" s="69"/>
      <c r="BH4" s="69"/>
      <c r="BI4" s="69"/>
      <c r="BJ4" s="69"/>
      <c r="BK4" s="69"/>
      <c r="BL4" s="69"/>
      <c r="BM4" s="69"/>
      <c r="BN4" s="69"/>
      <c r="BO4" s="69"/>
      <c r="BP4" s="69"/>
      <c r="BQ4" s="69" t="s">
        <v>61</v>
      </c>
      <c r="BR4" s="69"/>
      <c r="BS4" s="69"/>
      <c r="BT4" s="69"/>
      <c r="BU4" s="69"/>
      <c r="BV4" s="69"/>
      <c r="BW4" s="69"/>
      <c r="BX4" s="69"/>
      <c r="BY4" s="69"/>
      <c r="BZ4" s="69"/>
      <c r="CA4" s="69"/>
      <c r="CB4" s="69" t="s">
        <v>62</v>
      </c>
      <c r="CC4" s="69"/>
      <c r="CD4" s="69"/>
      <c r="CE4" s="69"/>
      <c r="CF4" s="69"/>
      <c r="CG4" s="69"/>
      <c r="CH4" s="69"/>
      <c r="CI4" s="69"/>
      <c r="CJ4" s="69"/>
      <c r="CK4" s="69"/>
      <c r="CL4" s="69"/>
      <c r="CM4" s="69" t="s">
        <v>63</v>
      </c>
      <c r="CN4" s="69"/>
      <c r="CO4" s="69"/>
      <c r="CP4" s="69"/>
      <c r="CQ4" s="69"/>
      <c r="CR4" s="69"/>
      <c r="CS4" s="69"/>
      <c r="CT4" s="69"/>
      <c r="CU4" s="69"/>
      <c r="CV4" s="69"/>
      <c r="CW4" s="69"/>
      <c r="CX4" s="69" t="s">
        <v>64</v>
      </c>
      <c r="CY4" s="69"/>
      <c r="CZ4" s="69"/>
      <c r="DA4" s="69"/>
      <c r="DB4" s="69"/>
      <c r="DC4" s="69"/>
      <c r="DD4" s="69"/>
      <c r="DE4" s="69"/>
      <c r="DF4" s="69"/>
      <c r="DG4" s="69"/>
      <c r="DH4" s="69"/>
      <c r="DI4" s="69" t="s">
        <v>65</v>
      </c>
      <c r="DJ4" s="69"/>
      <c r="DK4" s="69"/>
      <c r="DL4" s="69"/>
      <c r="DM4" s="69"/>
      <c r="DN4" s="69"/>
      <c r="DO4" s="69"/>
      <c r="DP4" s="69"/>
      <c r="DQ4" s="69"/>
      <c r="DR4" s="69"/>
      <c r="DS4" s="69"/>
      <c r="DT4" s="69" t="s">
        <v>66</v>
      </c>
      <c r="DU4" s="69"/>
      <c r="DV4" s="69"/>
      <c r="DW4" s="69"/>
      <c r="DX4" s="69"/>
      <c r="DY4" s="69"/>
      <c r="DZ4" s="69"/>
      <c r="EA4" s="69"/>
      <c r="EB4" s="69"/>
      <c r="EC4" s="69"/>
      <c r="ED4" s="69"/>
      <c r="EE4" s="69" t="s">
        <v>67</v>
      </c>
      <c r="EF4" s="69"/>
      <c r="EG4" s="69"/>
      <c r="EH4" s="69"/>
      <c r="EI4" s="69"/>
      <c r="EJ4" s="69"/>
      <c r="EK4" s="69"/>
      <c r="EL4" s="69"/>
      <c r="EM4" s="69"/>
      <c r="EN4" s="69"/>
      <c r="EO4" s="69"/>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35076</v>
      </c>
      <c r="D6" s="33">
        <f t="shared" si="3"/>
        <v>47</v>
      </c>
      <c r="E6" s="33">
        <f t="shared" si="3"/>
        <v>17</v>
      </c>
      <c r="F6" s="33">
        <f t="shared" si="3"/>
        <v>5</v>
      </c>
      <c r="G6" s="33">
        <f t="shared" si="3"/>
        <v>0</v>
      </c>
      <c r="H6" s="33" t="str">
        <f t="shared" si="3"/>
        <v>岩手県　洋野町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6.38</v>
      </c>
      <c r="Q6" s="34">
        <f t="shared" si="3"/>
        <v>100</v>
      </c>
      <c r="R6" s="34">
        <f t="shared" si="3"/>
        <v>2700</v>
      </c>
      <c r="S6" s="34">
        <f t="shared" si="3"/>
        <v>16824</v>
      </c>
      <c r="T6" s="34">
        <f t="shared" si="3"/>
        <v>302.92</v>
      </c>
      <c r="U6" s="34">
        <f t="shared" si="3"/>
        <v>55.54</v>
      </c>
      <c r="V6" s="34">
        <f t="shared" si="3"/>
        <v>1062</v>
      </c>
      <c r="W6" s="34">
        <f t="shared" si="3"/>
        <v>0.49</v>
      </c>
      <c r="X6" s="34">
        <f t="shared" si="3"/>
        <v>2167.35</v>
      </c>
      <c r="Y6" s="35">
        <f>IF(Y7="",NA(),Y7)</f>
        <v>28.91</v>
      </c>
      <c r="Z6" s="35">
        <f t="shared" ref="Z6:AH6" si="4">IF(Z7="",NA(),Z7)</f>
        <v>27.03</v>
      </c>
      <c r="AA6" s="35">
        <f t="shared" si="4"/>
        <v>49.17</v>
      </c>
      <c r="AB6" s="35">
        <f t="shared" si="4"/>
        <v>74.19</v>
      </c>
      <c r="AC6" s="35">
        <f t="shared" si="4"/>
        <v>75.64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5606.7</v>
      </c>
      <c r="BG6" s="34">
        <f t="shared" ref="BG6:BO6" si="7">IF(BG7="",NA(),BG7)</f>
        <v>0</v>
      </c>
      <c r="BH6" s="35">
        <f t="shared" si="7"/>
        <v>5253.96</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14.99</v>
      </c>
      <c r="BR6" s="35">
        <f t="shared" ref="BR6:BZ6" si="8">IF(BR7="",NA(),BR7)</f>
        <v>14.51</v>
      </c>
      <c r="BS6" s="35">
        <f t="shared" si="8"/>
        <v>18.05</v>
      </c>
      <c r="BT6" s="35">
        <f t="shared" si="8"/>
        <v>62.28</v>
      </c>
      <c r="BU6" s="35">
        <f t="shared" si="8"/>
        <v>71.47</v>
      </c>
      <c r="BV6" s="35">
        <f t="shared" si="8"/>
        <v>50.82</v>
      </c>
      <c r="BW6" s="35">
        <f t="shared" si="8"/>
        <v>52.19</v>
      </c>
      <c r="BX6" s="35">
        <f t="shared" si="8"/>
        <v>55.32</v>
      </c>
      <c r="BY6" s="35">
        <f t="shared" si="8"/>
        <v>59.8</v>
      </c>
      <c r="BZ6" s="35">
        <f t="shared" si="8"/>
        <v>57.77</v>
      </c>
      <c r="CA6" s="34" t="str">
        <f>IF(CA7="","",IF(CA7="-","【-】","【"&amp;SUBSTITUTE(TEXT(CA7,"#,##0.00"),"-","△")&amp;"】"))</f>
        <v>【59.51】</v>
      </c>
      <c r="CB6" s="35">
        <f>IF(CB7="",NA(),CB7)</f>
        <v>776.4</v>
      </c>
      <c r="CC6" s="35">
        <f t="shared" ref="CC6:CK6" si="9">IF(CC7="",NA(),CC7)</f>
        <v>931.21</v>
      </c>
      <c r="CD6" s="35">
        <f t="shared" si="9"/>
        <v>670.89</v>
      </c>
      <c r="CE6" s="35">
        <f t="shared" si="9"/>
        <v>195.89</v>
      </c>
      <c r="CF6" s="35">
        <f t="shared" si="9"/>
        <v>167.02</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36.06</v>
      </c>
      <c r="CN6" s="35">
        <f t="shared" ref="CN6:CV6" si="10">IF(CN7="",NA(),CN7)</f>
        <v>32.159999999999997</v>
      </c>
      <c r="CO6" s="35">
        <f t="shared" si="10"/>
        <v>34.39</v>
      </c>
      <c r="CP6" s="35">
        <f t="shared" si="10"/>
        <v>34.57</v>
      </c>
      <c r="CQ6" s="35" t="str">
        <f t="shared" si="10"/>
        <v>-</v>
      </c>
      <c r="CR6" s="35">
        <f t="shared" si="10"/>
        <v>53.24</v>
      </c>
      <c r="CS6" s="35">
        <f t="shared" si="10"/>
        <v>52.31</v>
      </c>
      <c r="CT6" s="35">
        <f t="shared" si="10"/>
        <v>60.65</v>
      </c>
      <c r="CU6" s="35">
        <f t="shared" si="10"/>
        <v>51.75</v>
      </c>
      <c r="CV6" s="35">
        <f t="shared" si="10"/>
        <v>50.68</v>
      </c>
      <c r="CW6" s="34" t="str">
        <f>IF(CW7="","",IF(CW7="-","【-】","【"&amp;SUBSTITUTE(TEXT(CW7,"#,##0.00"),"-","△")&amp;"】"))</f>
        <v>【52.23】</v>
      </c>
      <c r="CX6" s="35">
        <f>IF(CX7="",NA(),CX7)</f>
        <v>64.989999999999995</v>
      </c>
      <c r="CY6" s="35">
        <f t="shared" ref="CY6:DG6" si="11">IF(CY7="",NA(),CY7)</f>
        <v>66.290000000000006</v>
      </c>
      <c r="CZ6" s="35">
        <f t="shared" si="11"/>
        <v>68.87</v>
      </c>
      <c r="DA6" s="35">
        <f t="shared" si="11"/>
        <v>69.83</v>
      </c>
      <c r="DB6" s="35">
        <f t="shared" si="11"/>
        <v>74.39</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35076</v>
      </c>
      <c r="D7" s="37">
        <v>47</v>
      </c>
      <c r="E7" s="37">
        <v>17</v>
      </c>
      <c r="F7" s="37">
        <v>5</v>
      </c>
      <c r="G7" s="37">
        <v>0</v>
      </c>
      <c r="H7" s="37" t="s">
        <v>97</v>
      </c>
      <c r="I7" s="37" t="s">
        <v>98</v>
      </c>
      <c r="J7" s="37" t="s">
        <v>99</v>
      </c>
      <c r="K7" s="37" t="s">
        <v>100</v>
      </c>
      <c r="L7" s="37" t="s">
        <v>101</v>
      </c>
      <c r="M7" s="37" t="s">
        <v>102</v>
      </c>
      <c r="N7" s="38" t="s">
        <v>103</v>
      </c>
      <c r="O7" s="38" t="s">
        <v>104</v>
      </c>
      <c r="P7" s="38">
        <v>6.38</v>
      </c>
      <c r="Q7" s="38">
        <v>100</v>
      </c>
      <c r="R7" s="38">
        <v>2700</v>
      </c>
      <c r="S7" s="38">
        <v>16824</v>
      </c>
      <c r="T7" s="38">
        <v>302.92</v>
      </c>
      <c r="U7" s="38">
        <v>55.54</v>
      </c>
      <c r="V7" s="38">
        <v>1062</v>
      </c>
      <c r="W7" s="38">
        <v>0.49</v>
      </c>
      <c r="X7" s="38">
        <v>2167.35</v>
      </c>
      <c r="Y7" s="38">
        <v>28.91</v>
      </c>
      <c r="Z7" s="38">
        <v>27.03</v>
      </c>
      <c r="AA7" s="38">
        <v>49.17</v>
      </c>
      <c r="AB7" s="38">
        <v>74.19</v>
      </c>
      <c r="AC7" s="38">
        <v>75.64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5606.7</v>
      </c>
      <c r="BG7" s="38">
        <v>0</v>
      </c>
      <c r="BH7" s="38">
        <v>5253.96</v>
      </c>
      <c r="BI7" s="38">
        <v>0</v>
      </c>
      <c r="BJ7" s="38">
        <v>0</v>
      </c>
      <c r="BK7" s="38">
        <v>1044.8</v>
      </c>
      <c r="BL7" s="38">
        <v>1081.8</v>
      </c>
      <c r="BM7" s="38">
        <v>974.93</v>
      </c>
      <c r="BN7" s="38">
        <v>855.8</v>
      </c>
      <c r="BO7" s="38">
        <v>789.46</v>
      </c>
      <c r="BP7" s="38">
        <v>747.76</v>
      </c>
      <c r="BQ7" s="38">
        <v>14.99</v>
      </c>
      <c r="BR7" s="38">
        <v>14.51</v>
      </c>
      <c r="BS7" s="38">
        <v>18.05</v>
      </c>
      <c r="BT7" s="38">
        <v>62.28</v>
      </c>
      <c r="BU7" s="38">
        <v>71.47</v>
      </c>
      <c r="BV7" s="38">
        <v>50.82</v>
      </c>
      <c r="BW7" s="38">
        <v>52.19</v>
      </c>
      <c r="BX7" s="38">
        <v>55.32</v>
      </c>
      <c r="BY7" s="38">
        <v>59.8</v>
      </c>
      <c r="BZ7" s="38">
        <v>57.77</v>
      </c>
      <c r="CA7" s="38">
        <v>59.51</v>
      </c>
      <c r="CB7" s="38">
        <v>776.4</v>
      </c>
      <c r="CC7" s="38">
        <v>931.21</v>
      </c>
      <c r="CD7" s="38">
        <v>670.89</v>
      </c>
      <c r="CE7" s="38">
        <v>195.89</v>
      </c>
      <c r="CF7" s="38">
        <v>167.02</v>
      </c>
      <c r="CG7" s="38">
        <v>300.52</v>
      </c>
      <c r="CH7" s="38">
        <v>296.14</v>
      </c>
      <c r="CI7" s="38">
        <v>283.17</v>
      </c>
      <c r="CJ7" s="38">
        <v>263.76</v>
      </c>
      <c r="CK7" s="38">
        <v>274.35000000000002</v>
      </c>
      <c r="CL7" s="38">
        <v>261.45999999999998</v>
      </c>
      <c r="CM7" s="38">
        <v>36.06</v>
      </c>
      <c r="CN7" s="38">
        <v>32.159999999999997</v>
      </c>
      <c r="CO7" s="38">
        <v>34.39</v>
      </c>
      <c r="CP7" s="38">
        <v>34.57</v>
      </c>
      <c r="CQ7" s="38" t="s">
        <v>103</v>
      </c>
      <c r="CR7" s="38">
        <v>53.24</v>
      </c>
      <c r="CS7" s="38">
        <v>52.31</v>
      </c>
      <c r="CT7" s="38">
        <v>60.65</v>
      </c>
      <c r="CU7" s="38">
        <v>51.75</v>
      </c>
      <c r="CV7" s="38">
        <v>50.68</v>
      </c>
      <c r="CW7" s="38">
        <v>52.23</v>
      </c>
      <c r="CX7" s="38">
        <v>64.989999999999995</v>
      </c>
      <c r="CY7" s="38">
        <v>66.290000000000006</v>
      </c>
      <c r="CZ7" s="38">
        <v>68.87</v>
      </c>
      <c r="DA7" s="38">
        <v>69.83</v>
      </c>
      <c r="DB7" s="38">
        <v>74.39</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290</cp:lastModifiedBy>
  <cp:lastPrinted>2020-01-20T06:17:58Z</cp:lastPrinted>
  <dcterms:created xsi:type="dcterms:W3CDTF">2019-12-05T05:16:06Z</dcterms:created>
  <dcterms:modified xsi:type="dcterms:W3CDTF">2020-01-20T06:18:05Z</dcterms:modified>
  <cp:category/>
</cp:coreProperties>
</file>