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da\Desktop\経営比較分析表\(簡水）2018_035033_47_010\"/>
    </mc:Choice>
  </mc:AlternateContent>
  <workbookProtection workbookAlgorithmName="SHA-512" workbookHashValue="cuDosP/P4FIZJLwkkAQuqBN2nFqHW9Lt6WULGLmQS+LnFZAkFMso4KV3bi++KkOyLEylPmftTGXbeqKMpHKJvw==" workbookSaltValue="m++/fzugG2PYCFT9NiSmpQ=="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<sst xmlns="http://schemas.openxmlformats.org/spreadsheetml/2006/main" count="225" uniqueCount="112">
  <si>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</si>
  <si>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</si>
  <si>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</si>
  <si>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</si>
  <si>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</si>
  <si>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</si>
  <si>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</si>
  <si>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</si>
  <si>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</si>
  <si>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</si>
  <si>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</si>
  <si>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</si>
  <si>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</si>
  <si>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</si>
  <si>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</si>
  <si>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</si>
  <si>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</si>
  <si>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</si>
  <si>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</si>
  <si>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</si>
  <si>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</si>
  <si>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</si>
  <si>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</si>
  <si>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</si>
  <si>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</si>
  <si>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</si>
  <si>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</si>
  <si>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</si>
  <si>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</si>
  <si>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</si>
  <si>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</si>
  <si>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</si>
  <si>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</si>
  <si>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</si>
  <si>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</si>
  <si>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</si>
  <si>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</si>
  <si>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</si>
  <si>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</si>
  <si>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</si>
  <si>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</si>
  <si>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</si>
  <si>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</si>
  <si>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</si>
  <si>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</si>
  <si>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</si>
  <si>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</si>
  <si>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</si>
  <si>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</si>
  <si>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</si>
  <si>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</si>
  <si>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</si>
  <si>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</si>
  <si>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</si>
  <si>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</si>
  <si>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</si>
  <si>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</si>
  <si>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</si>
  <si>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</si>
  <si>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</si>
  <si>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</si>
  <si>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</si>
  <si>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</si>
  <si>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</si>
  <si>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</si>
  <si>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</si>
  <si>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</si>
  <si>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</si>
  <si>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</si>
  <si>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</si>
  <si>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</si>
  <si>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</si>
  <si>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</si>
  <si>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</si>
  <si>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</si>
  <si>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</si>
  <si>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</si>
  <si>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</si>
  <si>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</si>
  <si>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</si>
  <si>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</si>
  <si>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</si>
  <si>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</si>
  <si>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</si>
  <si>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</si>
  <si>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</si>
  <si>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</si>
  <si>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</si>
  <si>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</si>
  <si>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</si>
  <si>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</si>
  <si>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</si>
  <si>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</si>
  <si>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</si>
  <si>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</si>
  <si>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</si>
  <si>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野田村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</si>
  <si>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</si>
  <si>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</si>
  <si>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</si>
  <si>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</si>
  <si>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</si>
  <si>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</si>
  <si>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</si>
  <si>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</si>
  <si>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</si>
  <si>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</si>
  <si>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</si>
  <si>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</si>
  <si>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収益的収支比率について前年度より比率が下がっており、類似団体との平均値に近づいている。料金収入の向上やダウンサイジングなどの経営改善を行い単年度収支が黒字へ近づくよう取り組みを行います。
　企業債残高対給水収益比率について、全国及び類似団体平均と比べると下回っている。今後の給水収益の減少を考慮し各施設への投資の適正化に取り組みます。
　料金回収率について、前年より減少しているが、類似団体平均値と比べると平均以上の数値であるため今後も経営改善へ向けた料金回収率の向上に取り組みます。
　施設利用率について平成28年度から平成29年度にかけて減少傾向にあったが、平成30年度については利用率が上昇した。だが、今後の人口推計等を鑑みると減少傾向にあることには変わりないため、効率的な施設利用を行えるよう取り組みます。</t>
    <rPh sb="1" eb="4">
      <t>シュウエキテキ</t>
    </rPh>
    <rPh sb="4" eb="6">
      <t>シュウシ</t>
    </rPh>
    <rPh sb="6" eb="8">
      <t>ヒリツ</t>
    </rPh>
    <rPh sb="12" eb="15">
      <t>ゼンネンド</t>
    </rPh>
    <rPh sb="17" eb="19">
      <t>ヒリツ</t>
    </rPh>
    <rPh sb="20" eb="21">
      <t>サ</t>
    </rPh>
    <rPh sb="27" eb="29">
      <t>ルイジ</t>
    </rPh>
    <rPh sb="29" eb="31">
      <t>ダンタイ</t>
    </rPh>
    <rPh sb="33" eb="36">
      <t>ヘイキンチ</t>
    </rPh>
    <rPh sb="37" eb="38">
      <t>チカ</t>
    </rPh>
    <rPh sb="44" eb="46">
      <t>リョウキン</t>
    </rPh>
    <rPh sb="46" eb="48">
      <t>シュウニュウ</t>
    </rPh>
    <rPh sb="49" eb="51">
      <t>コウジョウ</t>
    </rPh>
    <rPh sb="63" eb="65">
      <t>ケイエイ</t>
    </rPh>
    <rPh sb="65" eb="67">
      <t>カイゼン</t>
    </rPh>
    <rPh sb="68" eb="69">
      <t>オコナ</t>
    </rPh>
    <rPh sb="70" eb="73">
      <t>タンネンド</t>
    </rPh>
    <rPh sb="73" eb="75">
      <t>シュウシ</t>
    </rPh>
    <rPh sb="76" eb="78">
      <t>クロジ</t>
    </rPh>
    <rPh sb="79" eb="80">
      <t>チカ</t>
    </rPh>
    <rPh sb="84" eb="85">
      <t>ト</t>
    </rPh>
    <rPh sb="86" eb="87">
      <t>ク</t>
    </rPh>
    <rPh sb="89" eb="90">
      <t>オコナ</t>
    </rPh>
    <rPh sb="96" eb="98">
      <t>キギョウ</t>
    </rPh>
    <rPh sb="98" eb="99">
      <t>サイ</t>
    </rPh>
    <rPh sb="99" eb="101">
      <t>ザンダカ</t>
    </rPh>
    <rPh sb="101" eb="102">
      <t>タイ</t>
    </rPh>
    <rPh sb="102" eb="104">
      <t>キュウスイ</t>
    </rPh>
    <rPh sb="104" eb="106">
      <t>シュウエキ</t>
    </rPh>
    <rPh sb="106" eb="108">
      <t>ヒリツ</t>
    </rPh>
    <rPh sb="113" eb="115">
      <t>ゼンコク</t>
    </rPh>
    <rPh sb="115" eb="116">
      <t>オヨ</t>
    </rPh>
    <rPh sb="117" eb="119">
      <t>ルイジ</t>
    </rPh>
    <rPh sb="119" eb="121">
      <t>ダンタイ</t>
    </rPh>
    <rPh sb="121" eb="123">
      <t>ヘイキン</t>
    </rPh>
    <rPh sb="124" eb="125">
      <t>クラ</t>
    </rPh>
    <rPh sb="128" eb="130">
      <t>シタマワ</t>
    </rPh>
    <rPh sb="135" eb="137">
      <t>コンゴ</t>
    </rPh>
    <rPh sb="138" eb="140">
      <t>キュウスイ</t>
    </rPh>
    <rPh sb="140" eb="142">
      <t>シュウエキ</t>
    </rPh>
    <rPh sb="143" eb="145">
      <t>ゲンショウ</t>
    </rPh>
    <rPh sb="146" eb="148">
      <t>コウリョ</t>
    </rPh>
    <rPh sb="149" eb="152">
      <t>カクシセツ</t>
    </rPh>
    <rPh sb="154" eb="156">
      <t>トウシ</t>
    </rPh>
    <rPh sb="157" eb="160">
      <t>テキセイカ</t>
    </rPh>
    <rPh sb="161" eb="162">
      <t>ト</t>
    </rPh>
    <rPh sb="163" eb="164">
      <t>ク</t>
    </rPh>
    <rPh sb="170" eb="172">
      <t>リョウキン</t>
    </rPh>
    <rPh sb="172" eb="174">
      <t>カイシュウ</t>
    </rPh>
    <rPh sb="174" eb="175">
      <t>リツ</t>
    </rPh>
    <rPh sb="180" eb="182">
      <t>ゼンネン</t>
    </rPh>
    <rPh sb="184" eb="186">
      <t>ゲンショウ</t>
    </rPh>
    <rPh sb="192" eb="194">
      <t>ルイジ</t>
    </rPh>
    <rPh sb="194" eb="196">
      <t>ダンタイ</t>
    </rPh>
    <rPh sb="196" eb="199">
      <t>ヘイキンチ</t>
    </rPh>
    <rPh sb="200" eb="201">
      <t>クラ</t>
    </rPh>
    <rPh sb="204" eb="206">
      <t>ヘイキン</t>
    </rPh>
    <rPh sb="206" eb="208">
      <t>イジョウ</t>
    </rPh>
    <rPh sb="209" eb="211">
      <t>スウチ</t>
    </rPh>
    <rPh sb="216" eb="218">
      <t>コンゴ</t>
    </rPh>
    <rPh sb="219" eb="221">
      <t>ケイエイ</t>
    </rPh>
    <rPh sb="221" eb="223">
      <t>カイゼン</t>
    </rPh>
    <rPh sb="224" eb="225">
      <t>ム</t>
    </rPh>
    <rPh sb="227" eb="229">
      <t>リョウキン</t>
    </rPh>
    <rPh sb="229" eb="231">
      <t>カイシュウ</t>
    </rPh>
    <rPh sb="231" eb="232">
      <t>リツ</t>
    </rPh>
    <rPh sb="233" eb="235">
      <t>コウジョウ</t>
    </rPh>
    <rPh sb="236" eb="237">
      <t>ト</t>
    </rPh>
    <rPh sb="238" eb="239">
      <t>ク</t>
    </rPh>
    <rPh sb="245" eb="247">
      <t>シセツ</t>
    </rPh>
    <rPh sb="247" eb="249">
      <t>リヨウ</t>
    </rPh>
    <rPh sb="249" eb="250">
      <t>リツ</t>
    </rPh>
    <rPh sb="254" eb="256">
      <t>ヘイセイ</t>
    </rPh>
    <rPh sb="258" eb="260">
      <t>ネンド</t>
    </rPh>
    <rPh sb="262" eb="264">
      <t>ヘイセイ</t>
    </rPh>
    <rPh sb="266" eb="268">
      <t>ネンド</t>
    </rPh>
    <rPh sb="272" eb="274">
      <t>ゲンショウ</t>
    </rPh>
    <rPh sb="274" eb="276">
      <t>ケイコウ</t>
    </rPh>
    <rPh sb="282" eb="284">
      <t>ヘイセイ</t>
    </rPh>
    <rPh sb="286" eb="288">
      <t>ネンド</t>
    </rPh>
    <rPh sb="293" eb="295">
      <t>リヨウ</t>
    </rPh>
    <rPh sb="295" eb="296">
      <t>リツ</t>
    </rPh>
    <rPh sb="297" eb="299">
      <t>ジョウショウ</t>
    </rPh>
    <rPh sb="305" eb="307">
      <t>コンゴ</t>
    </rPh>
    <rPh sb="308" eb="310">
      <t>ジンコウ</t>
    </rPh>
    <rPh sb="310" eb="312">
      <t>スイケイ</t>
    </rPh>
    <rPh sb="312" eb="313">
      <t>トウ</t>
    </rPh>
    <rPh sb="314" eb="315">
      <t>カンガ</t>
    </rPh>
    <rPh sb="318" eb="320">
      <t>ゲンショウ</t>
    </rPh>
    <rPh sb="320" eb="322">
      <t>ケイコウ</t>
    </rPh>
    <rPh sb="329" eb="330">
      <t>カ</t>
    </rPh>
    <rPh sb="337" eb="340">
      <t>コウリツテキ</t>
    </rPh>
    <rPh sb="341" eb="343">
      <t>シセツ</t>
    </rPh>
    <rPh sb="343" eb="345">
      <t>リヨウ</t>
    </rPh>
    <rPh sb="346" eb="347">
      <t>オコナ</t>
    </rPh>
    <rPh sb="351" eb="352">
      <t>ト</t>
    </rPh>
    <rPh sb="353" eb="354">
      <t>ク</t>
    </rPh>
    <phoneticPr fontId="4"/>
  </si>
  <si>
    <t>　管路の更新率について、前年度と比較すると大幅に更新率は減少しているが、毎年度の投資計画や財源を考慮し計画的に管路の更新に取り組みます。</t>
    <rPh sb="1" eb="3">
      <t>カンロ</t>
    </rPh>
    <rPh sb="4" eb="6">
      <t>コウシン</t>
    </rPh>
    <rPh sb="6" eb="7">
      <t>リツ</t>
    </rPh>
    <rPh sb="12" eb="15">
      <t>ゼンネンド</t>
    </rPh>
    <rPh sb="16" eb="18">
      <t>ヒカク</t>
    </rPh>
    <rPh sb="21" eb="23">
      <t>オオハバ</t>
    </rPh>
    <rPh sb="24" eb="26">
      <t>コウシン</t>
    </rPh>
    <rPh sb="26" eb="27">
      <t>リツ</t>
    </rPh>
    <rPh sb="28" eb="30">
      <t>ゲンショウ</t>
    </rPh>
    <rPh sb="36" eb="38">
      <t>マイネン</t>
    </rPh>
    <rPh sb="38" eb="39">
      <t>ド</t>
    </rPh>
    <rPh sb="40" eb="42">
      <t>トウシ</t>
    </rPh>
    <rPh sb="42" eb="44">
      <t>ケイカク</t>
    </rPh>
    <rPh sb="45" eb="47">
      <t>ザイゲン</t>
    </rPh>
    <rPh sb="48" eb="50">
      <t>コウリョ</t>
    </rPh>
    <rPh sb="51" eb="54">
      <t>ケイカクテキ</t>
    </rPh>
    <rPh sb="55" eb="57">
      <t>カンロ</t>
    </rPh>
    <rPh sb="58" eb="60">
      <t>コウシン</t>
    </rPh>
    <rPh sb="61" eb="62">
      <t>ト</t>
    </rPh>
    <rPh sb="63" eb="64">
      <t>ク</t>
    </rPh>
    <phoneticPr fontId="4"/>
  </si>
  <si>
    <t>　全体を見直すと、成果が出ている面もあるが取組が足りない面も多くある。推移している数値については今後も取組を維持し低下してる数値については投資計画の見直し、必要な財源の確保、給水規模に応じた施設運用等を行い健全かつ効率的な水道事業に改善できるよう取り組みます。</t>
    <rPh sb="1" eb="3">
      <t>ゼンタイ</t>
    </rPh>
    <rPh sb="4" eb="6">
      <t>ミナオ</t>
    </rPh>
    <rPh sb="9" eb="11">
      <t>セイカ</t>
    </rPh>
    <rPh sb="12" eb="13">
      <t>デ</t>
    </rPh>
    <rPh sb="16" eb="17">
      <t>メン</t>
    </rPh>
    <rPh sb="21" eb="22">
      <t>ト</t>
    </rPh>
    <rPh sb="22" eb="23">
      <t>ク</t>
    </rPh>
    <rPh sb="24" eb="25">
      <t>タ</t>
    </rPh>
    <rPh sb="28" eb="29">
      <t>メン</t>
    </rPh>
    <rPh sb="30" eb="31">
      <t>オオ</t>
    </rPh>
    <rPh sb="35" eb="37">
      <t>スイイ</t>
    </rPh>
    <rPh sb="41" eb="43">
      <t>スウチ</t>
    </rPh>
    <rPh sb="48" eb="50">
      <t>コンゴ</t>
    </rPh>
    <rPh sb="51" eb="52">
      <t>ト</t>
    </rPh>
    <rPh sb="52" eb="53">
      <t>ク</t>
    </rPh>
    <rPh sb="54" eb="56">
      <t>イジ</t>
    </rPh>
    <rPh sb="57" eb="59">
      <t>テイカ</t>
    </rPh>
    <rPh sb="62" eb="64">
      <t>スウチ</t>
    </rPh>
    <rPh sb="69" eb="71">
      <t>トウシ</t>
    </rPh>
    <rPh sb="71" eb="73">
      <t>ケイカク</t>
    </rPh>
    <rPh sb="74" eb="76">
      <t>ミナオ</t>
    </rPh>
    <rPh sb="78" eb="80">
      <t>ヒツヨウ</t>
    </rPh>
    <rPh sb="81" eb="83">
      <t>ザイゲン</t>
    </rPh>
    <rPh sb="84" eb="86">
      <t>カクホ</t>
    </rPh>
    <rPh sb="87" eb="89">
      <t>キュウスイ</t>
    </rPh>
    <rPh sb="89" eb="91">
      <t>キボ</t>
    </rPh>
    <rPh sb="92" eb="93">
      <t>オウ</t>
    </rPh>
    <rPh sb="95" eb="97">
      <t>シセツ</t>
    </rPh>
    <rPh sb="97" eb="99">
      <t>ウンヨウ</t>
    </rPh>
    <rPh sb="99" eb="100">
      <t>トウ</t>
    </rPh>
    <rPh sb="101" eb="102">
      <t>オコナ</t>
    </rPh>
    <rPh sb="103" eb="105">
      <t>ケンゼン</t>
    </rPh>
    <rPh sb="107" eb="110">
      <t>コウリツテキ</t>
    </rPh>
    <rPh sb="111" eb="113">
      <t>スイドウ</t>
    </rPh>
    <rPh sb="113" eb="115">
      <t>ジギョウ</t>
    </rPh>
    <rPh sb="116" eb="118">
      <t>カイゼン</t>
    </rPh>
    <rPh sb="123" eb="124">
      <t>ト</t>
    </rPh>
    <rPh sb="125" eb="12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</si>
</sst>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0.96</c:v>
                </c:pt>
                <c:pt idx="1">
                  <c:v>0</c:v>
                </c:pt>
                <c:pt idx="2" formatCode="#,##0.00;&quot;△&quot;#,##0.00;&quot;-&quot;">
                  <c:v>0.16</c:v>
                </c:pt>
                <c:pt idx="3" formatCode="#,##0.00;&quot;△&quot;#,##0.00;&quot;-&quot;">
                  <c:v>1.47</c:v>
                </c:pt>
                <c:pt idx="4" formatCode="#,##0.00;&quot;△&quot;#,##0.00;&quot;-&quot;">
                  <c:v>0.43</c:v>
                </c:pt>
              </c:numCache>
            </c:numRef>
          </c:val>
          <c:extLst>
            <c:ext xmlns:c16="http://schemas.microsoft.com/office/drawing/2014/chart" uri="{C3380CC4-5D6E-409C-BE32-E72D297353CC}">
              <c16:uniqueId val="{00000000-BF20-4254-84C8-0B42BF8C5C5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BF20-4254-84C8-0B42BF8C5C5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67.680000000000007</c:v>
                </c:pt>
                <c:pt idx="1">
                  <c:v>71.180000000000007</c:v>
                </c:pt>
                <c:pt idx="2">
                  <c:v>63.47</c:v>
                </c:pt>
                <c:pt idx="3">
                  <c:v>60.69</c:v>
                </c:pt>
                <c:pt idx="4">
                  <c:v>74.52</c:v>
                </c:pt>
              </c:numCache>
            </c:numRef>
          </c:val>
          <c:extLst>
            <c:ext xmlns:c16="http://schemas.microsoft.com/office/drawing/2014/chart" uri="{C3380CC4-5D6E-409C-BE32-E72D297353CC}">
              <c16:uniqueId val="{00000000-CA62-4CD6-B10E-CF94152DC55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CA62-4CD6-B10E-CF94152DC55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57.69</c:v>
                </c:pt>
                <c:pt idx="1">
                  <c:v>56.15</c:v>
                </c:pt>
                <c:pt idx="2">
                  <c:v>63.22</c:v>
                </c:pt>
                <c:pt idx="3">
                  <c:v>67.13</c:v>
                </c:pt>
                <c:pt idx="4">
                  <c:v>50.1</c:v>
                </c:pt>
              </c:numCache>
            </c:numRef>
          </c:val>
          <c:extLst>
            <c:ext xmlns:c16="http://schemas.microsoft.com/office/drawing/2014/chart" uri="{C3380CC4-5D6E-409C-BE32-E72D297353CC}">
              <c16:uniqueId val="{00000000-62B4-4148-B606-36C3179B5E9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62B4-4148-B606-36C3179B5E9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79.31</c:v>
                </c:pt>
                <c:pt idx="1">
                  <c:v>80.09</c:v>
                </c:pt>
                <c:pt idx="2">
                  <c:v>83.12</c:v>
                </c:pt>
                <c:pt idx="3">
                  <c:v>79.73</c:v>
                </c:pt>
                <c:pt idx="4">
                  <c:v>77.989999999999995</c:v>
                </c:pt>
              </c:numCache>
            </c:numRef>
          </c:val>
          <c:extLst>
            <c:ext xmlns:c16="http://schemas.microsoft.com/office/drawing/2014/chart" uri="{C3380CC4-5D6E-409C-BE32-E72D297353CC}">
              <c16:uniqueId val="{00000000-1B17-4C0F-8392-60BBF172A45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1B17-4C0F-8392-60BBF172A45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78-4078-BAF2-8E6ECD78494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78-4078-BAF2-8E6ECD78494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69-4C42-A528-BCCC964D4A8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69-4C42-A528-BCCC964D4A8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2F-4DC9-B2D5-7CC84E96922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2F-4DC9-B2D5-7CC84E96922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82-4E66-B375-D4A0D24A3A8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82-4E66-B375-D4A0D24A3A8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880.08</c:v>
                </c:pt>
                <c:pt idx="1">
                  <c:v>800.24</c:v>
                </c:pt>
                <c:pt idx="2">
                  <c:v>773.36</c:v>
                </c:pt>
                <c:pt idx="3">
                  <c:v>774.57</c:v>
                </c:pt>
                <c:pt idx="4">
                  <c:v>756.83</c:v>
                </c:pt>
              </c:numCache>
            </c:numRef>
          </c:val>
          <c:extLst>
            <c:ext xmlns:c16="http://schemas.microsoft.com/office/drawing/2014/chart" uri="{C3380CC4-5D6E-409C-BE32-E72D297353CC}">
              <c16:uniqueId val="{00000000-D5C9-45FC-B9A6-07520407E4D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D5C9-45FC-B9A6-07520407E4D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62.88</c:v>
                </c:pt>
                <c:pt idx="1">
                  <c:v>60.64</c:v>
                </c:pt>
                <c:pt idx="2">
                  <c:v>59.81</c:v>
                </c:pt>
                <c:pt idx="3">
                  <c:v>68.290000000000006</c:v>
                </c:pt>
                <c:pt idx="4">
                  <c:v>67.260000000000005</c:v>
                </c:pt>
              </c:numCache>
            </c:numRef>
          </c:val>
          <c:extLst>
            <c:ext xmlns:c16="http://schemas.microsoft.com/office/drawing/2014/chart" uri="{C3380CC4-5D6E-409C-BE32-E72D297353CC}">
              <c16:uniqueId val="{00000000-951D-4C35-A9CB-06F07FFFEDF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951D-4C35-A9CB-06F07FFFEDF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273.52</c:v>
                </c:pt>
                <c:pt idx="1">
                  <c:v>284.56</c:v>
                </c:pt>
                <c:pt idx="2">
                  <c:v>293.51</c:v>
                </c:pt>
                <c:pt idx="3">
                  <c:v>248.56</c:v>
                </c:pt>
                <c:pt idx="4">
                  <c:v>270.3</c:v>
                </c:pt>
              </c:numCache>
            </c:numRef>
          </c:val>
          <c:extLst>
            <c:ext xmlns:c16="http://schemas.microsoft.com/office/drawing/2014/chart" uri="{C3380CC4-5D6E-409C-BE32-E72D297353CC}">
              <c16:uniqueId val="{00000000-8197-41D0-92E4-D1E641FBA0B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8197-41D0-92E4-D1E641FBA0B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岩手県　野田村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4251</v>
      </c>
      <c r="AM8" s="66"/>
      <c r="AN8" s="66"/>
      <c r="AO8" s="66"/>
      <c r="AP8" s="66"/>
      <c r="AQ8" s="66"/>
      <c r="AR8" s="66"/>
      <c r="AS8" s="66"/>
      <c r="AT8" s="65">
        <f>データ!$S$6</f>
        <v>80.8</v>
      </c>
      <c r="AU8" s="65"/>
      <c r="AV8" s="65"/>
      <c r="AW8" s="65"/>
      <c r="AX8" s="65"/>
      <c r="AY8" s="65"/>
      <c r="AZ8" s="65"/>
      <c r="BA8" s="65"/>
      <c r="BB8" s="65">
        <f>データ!$T$6</f>
        <v>52.61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93.19</v>
      </c>
      <c r="Q10" s="65"/>
      <c r="R10" s="65"/>
      <c r="S10" s="65"/>
      <c r="T10" s="65"/>
      <c r="U10" s="65"/>
      <c r="V10" s="65"/>
      <c r="W10" s="66">
        <f>データ!$Q$6</f>
        <v>2916</v>
      </c>
      <c r="X10" s="66"/>
      <c r="Y10" s="66"/>
      <c r="Z10" s="66"/>
      <c r="AA10" s="66"/>
      <c r="AB10" s="66"/>
      <c r="AC10" s="66"/>
      <c r="AD10" s="2"/>
      <c r="AE10" s="2"/>
      <c r="AF10" s="2"/>
      <c r="AG10" s="2"/>
      <c r="AH10" s="2"/>
      <c r="AI10" s="2"/>
      <c r="AJ10" s="2"/>
      <c r="AK10" s="2"/>
      <c r="AL10" s="66">
        <f>データ!$U$6</f>
        <v>3941</v>
      </c>
      <c r="AM10" s="66"/>
      <c r="AN10" s="66"/>
      <c r="AO10" s="66"/>
      <c r="AP10" s="66"/>
      <c r="AQ10" s="66"/>
      <c r="AR10" s="66"/>
      <c r="AS10" s="66"/>
      <c r="AT10" s="65">
        <f>データ!$V$6</f>
        <v>8.15</v>
      </c>
      <c r="AU10" s="65"/>
      <c r="AV10" s="65"/>
      <c r="AW10" s="65"/>
      <c r="AX10" s="65"/>
      <c r="AY10" s="65"/>
      <c r="AZ10" s="65"/>
      <c r="BA10" s="65"/>
      <c r="BB10" s="65">
        <f>データ!$W$6</f>
        <v>483.56</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z75zWjl1teuBJf/siLKxPNswiVnVqdOyMhw+2b4/YKS7MA/m74tOPUojZcOwbZMDN6AhsttzSHT0Zmujz1Z4Q==" saltValue="/o4EjOLus1JQMC/wOKzI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2018</v>
      </c>
      <c r="C6" s="34">
        <f t="shared" ref="C6:W6" si="3">C7</f>
        <v>35033</v>
      </c>
      <c r="D6" s="34">
        <f t="shared" si="3"/>
        <v>47</v>
      </c>
      <c r="E6" s="34">
        <f t="shared" si="3"/>
        <v>1</v>
      </c>
      <c r="F6" s="34">
        <f t="shared" si="3"/>
        <v>0</v>
      </c>
      <c r="G6" s="34">
        <f t="shared" si="3"/>
        <v>0</v>
      </c>
      <c r="H6" s="34" t="str">
        <f t="shared" si="3"/>
        <v>岩手県　野田村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93.19</v>
      </c>
      <c r="Q6" s="35">
        <f t="shared" si="3"/>
        <v>2916</v>
      </c>
      <c r="R6" s="35">
        <f t="shared" si="3"/>
        <v>4251</v>
      </c>
      <c r="S6" s="35">
        <f t="shared" si="3"/>
        <v>80.8</v>
      </c>
      <c r="T6" s="35">
        <f t="shared" si="3"/>
        <v>52.61</v>
      </c>
      <c r="U6" s="35">
        <f t="shared" si="3"/>
        <v>3941</v>
      </c>
      <c r="V6" s="35">
        <f t="shared" si="3"/>
        <v>8.15</v>
      </c>
      <c r="W6" s="35">
        <f t="shared" si="3"/>
        <v>483.56</v>
      </c>
      <c r="X6" s="36">
        <f>IF(X7="",NA(),X7)</f>
        <v>79.31</v>
      </c>
      <c r="Y6" s="36">
        <f t="shared" ref="Y6:AG6" si="4">IF(Y7="",NA(),Y7)</f>
        <v>80.09</v>
      </c>
      <c r="Z6" s="36">
        <f t="shared" si="4"/>
        <v>83.12</v>
      </c>
      <c r="AA6" s="36">
        <f t="shared" si="4"/>
        <v>79.73</v>
      </c>
      <c r="AB6" s="36">
        <f t="shared" si="4"/>
        <v>77.989999999999995</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880.08</v>
      </c>
      <c r="BF6" s="36">
        <f t="shared" ref="BF6:BN6" si="7">IF(BF7="",NA(),BF7)</f>
        <v>800.24</v>
      </c>
      <c r="BG6" s="36">
        <f t="shared" si="7"/>
        <v>773.36</v>
      </c>
      <c r="BH6" s="36">
        <f t="shared" si="7"/>
        <v>774.57</v>
      </c>
      <c r="BI6" s="36">
        <f t="shared" si="7"/>
        <v>756.83</v>
      </c>
      <c r="BJ6" s="36">
        <f t="shared" si="7"/>
        <v>1125.69</v>
      </c>
      <c r="BK6" s="36">
        <f t="shared" si="7"/>
        <v>1134.67</v>
      </c>
      <c r="BL6" s="36">
        <f t="shared" si="7"/>
        <v>1144.79</v>
      </c>
      <c r="BM6" s="36">
        <f t="shared" si="7"/>
        <v>1061.58</v>
      </c>
      <c r="BN6" s="36">
        <f t="shared" si="7"/>
        <v>1007.7</v>
      </c>
      <c r="BO6" s="35" t="str">
        <f>IF(BO7="","",IF(BO7="-","【-】","【"&amp;SUBSTITUTE(TEXT(BO7,"#,##0.00"),"-","△")&amp;"】"))</f>
        <v>【1,074.14】</v>
      </c>
      <c r="BP6" s="36">
        <f>IF(BP7="",NA(),BP7)</f>
        <v>62.88</v>
      </c>
      <c r="BQ6" s="36">
        <f t="shared" ref="BQ6:BY6" si="8">IF(BQ7="",NA(),BQ7)</f>
        <v>60.64</v>
      </c>
      <c r="BR6" s="36">
        <f t="shared" si="8"/>
        <v>59.81</v>
      </c>
      <c r="BS6" s="36">
        <f t="shared" si="8"/>
        <v>68.290000000000006</v>
      </c>
      <c r="BT6" s="36">
        <f t="shared" si="8"/>
        <v>67.260000000000005</v>
      </c>
      <c r="BU6" s="36">
        <f t="shared" si="8"/>
        <v>46.48</v>
      </c>
      <c r="BV6" s="36">
        <f t="shared" si="8"/>
        <v>40.6</v>
      </c>
      <c r="BW6" s="36">
        <f t="shared" si="8"/>
        <v>56.04</v>
      </c>
      <c r="BX6" s="36">
        <f t="shared" si="8"/>
        <v>58.52</v>
      </c>
      <c r="BY6" s="36">
        <f t="shared" si="8"/>
        <v>59.22</v>
      </c>
      <c r="BZ6" s="35" t="str">
        <f>IF(BZ7="","",IF(BZ7="-","【-】","【"&amp;SUBSTITUTE(TEXT(BZ7,"#,##0.00"),"-","△")&amp;"】"))</f>
        <v>【54.36】</v>
      </c>
      <c r="CA6" s="36">
        <f>IF(CA7="",NA(),CA7)</f>
        <v>273.52</v>
      </c>
      <c r="CB6" s="36">
        <f t="shared" ref="CB6:CJ6" si="9">IF(CB7="",NA(),CB7)</f>
        <v>284.56</v>
      </c>
      <c r="CC6" s="36">
        <f t="shared" si="9"/>
        <v>293.51</v>
      </c>
      <c r="CD6" s="36">
        <f t="shared" si="9"/>
        <v>248.56</v>
      </c>
      <c r="CE6" s="36">
        <f t="shared" si="9"/>
        <v>270.3</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67.680000000000007</v>
      </c>
      <c r="CM6" s="36">
        <f t="shared" ref="CM6:CU6" si="10">IF(CM7="",NA(),CM7)</f>
        <v>71.180000000000007</v>
      </c>
      <c r="CN6" s="36">
        <f t="shared" si="10"/>
        <v>63.47</v>
      </c>
      <c r="CO6" s="36">
        <f t="shared" si="10"/>
        <v>60.69</v>
      </c>
      <c r="CP6" s="36">
        <f t="shared" si="10"/>
        <v>74.52</v>
      </c>
      <c r="CQ6" s="36">
        <f t="shared" si="10"/>
        <v>57.43</v>
      </c>
      <c r="CR6" s="36">
        <f t="shared" si="10"/>
        <v>57.29</v>
      </c>
      <c r="CS6" s="36">
        <f t="shared" si="10"/>
        <v>55.9</v>
      </c>
      <c r="CT6" s="36">
        <f t="shared" si="10"/>
        <v>57.3</v>
      </c>
      <c r="CU6" s="36">
        <f t="shared" si="10"/>
        <v>56.76</v>
      </c>
      <c r="CV6" s="35" t="str">
        <f>IF(CV7="","",IF(CV7="-","【-】","【"&amp;SUBSTITUTE(TEXT(CV7,"#,##0.00"),"-","△")&amp;"】"))</f>
        <v>【55.95】</v>
      </c>
      <c r="CW6" s="36">
        <f>IF(CW7="",NA(),CW7)</f>
        <v>57.69</v>
      </c>
      <c r="CX6" s="36">
        <f t="shared" ref="CX6:DF6" si="11">IF(CX7="",NA(),CX7)</f>
        <v>56.15</v>
      </c>
      <c r="CY6" s="36">
        <f t="shared" si="11"/>
        <v>63.22</v>
      </c>
      <c r="CZ6" s="36">
        <f t="shared" si="11"/>
        <v>67.13</v>
      </c>
      <c r="DA6" s="36">
        <f t="shared" si="11"/>
        <v>50.1</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0.96</v>
      </c>
      <c r="EE6" s="35">
        <f t="shared" ref="EE6:EM6" si="14">IF(EE7="",NA(),EE7)</f>
        <v>0</v>
      </c>
      <c r="EF6" s="36">
        <f t="shared" si="14"/>
        <v>0.16</v>
      </c>
      <c r="EG6" s="36">
        <f t="shared" si="14"/>
        <v>1.47</v>
      </c>
      <c r="EH6" s="36">
        <f t="shared" si="14"/>
        <v>0.43</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2">
      <c r="A7" s="29"/>
      <c r="B7" s="38">
        <v>2018</v>
      </c>
      <c r="C7" s="38">
        <v>35033</v>
      </c>
      <c r="D7" s="38">
        <v>47</v>
      </c>
      <c r="E7" s="38">
        <v>1</v>
      </c>
      <c r="F7" s="38">
        <v>0</v>
      </c>
      <c r="G7" s="38">
        <v>0</v>
      </c>
      <c r="H7" s="38" t="s">
        <v>96</v>
      </c>
      <c r="I7" s="38" t="s">
        <v>97</v>
      </c>
      <c r="J7" s="38" t="s">
        <v>98</v>
      </c>
      <c r="K7" s="38" t="s">
        <v>99</v>
      </c>
      <c r="L7" s="38" t="s">
        <v>100</v>
      </c>
      <c r="M7" s="38" t="s">
        <v>101</v>
      </c>
      <c r="N7" s="39" t="s">
        <v>102</v>
      </c>
      <c r="O7" s="39" t="s">
        <v>103</v>
      </c>
      <c r="P7" s="39">
        <v>93.19</v>
      </c>
      <c r="Q7" s="39">
        <v>2916</v>
      </c>
      <c r="R7" s="39">
        <v>4251</v>
      </c>
      <c r="S7" s="39">
        <v>80.8</v>
      </c>
      <c r="T7" s="39">
        <v>52.61</v>
      </c>
      <c r="U7" s="39">
        <v>3941</v>
      </c>
      <c r="V7" s="39">
        <v>8.15</v>
      </c>
      <c r="W7" s="39">
        <v>483.56</v>
      </c>
      <c r="X7" s="39">
        <v>79.31</v>
      </c>
      <c r="Y7" s="39">
        <v>80.09</v>
      </c>
      <c r="Z7" s="39">
        <v>83.12</v>
      </c>
      <c r="AA7" s="39">
        <v>79.73</v>
      </c>
      <c r="AB7" s="39">
        <v>77.989999999999995</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880.08</v>
      </c>
      <c r="BF7" s="39">
        <v>800.24</v>
      </c>
      <c r="BG7" s="39">
        <v>773.36</v>
      </c>
      <c r="BH7" s="39">
        <v>774.57</v>
      </c>
      <c r="BI7" s="39">
        <v>756.83</v>
      </c>
      <c r="BJ7" s="39">
        <v>1125.69</v>
      </c>
      <c r="BK7" s="39">
        <v>1134.67</v>
      </c>
      <c r="BL7" s="39">
        <v>1144.79</v>
      </c>
      <c r="BM7" s="39">
        <v>1061.58</v>
      </c>
      <c r="BN7" s="39">
        <v>1007.7</v>
      </c>
      <c r="BO7" s="39">
        <v>1074.1400000000001</v>
      </c>
      <c r="BP7" s="39">
        <v>62.88</v>
      </c>
      <c r="BQ7" s="39">
        <v>60.64</v>
      </c>
      <c r="BR7" s="39">
        <v>59.81</v>
      </c>
      <c r="BS7" s="39">
        <v>68.290000000000006</v>
      </c>
      <c r="BT7" s="39">
        <v>67.260000000000005</v>
      </c>
      <c r="BU7" s="39">
        <v>46.48</v>
      </c>
      <c r="BV7" s="39">
        <v>40.6</v>
      </c>
      <c r="BW7" s="39">
        <v>56.04</v>
      </c>
      <c r="BX7" s="39">
        <v>58.52</v>
      </c>
      <c r="BY7" s="39">
        <v>59.22</v>
      </c>
      <c r="BZ7" s="39">
        <v>54.36</v>
      </c>
      <c r="CA7" s="39">
        <v>273.52</v>
      </c>
      <c r="CB7" s="39">
        <v>284.56</v>
      </c>
      <c r="CC7" s="39">
        <v>293.51</v>
      </c>
      <c r="CD7" s="39">
        <v>248.56</v>
      </c>
      <c r="CE7" s="39">
        <v>270.3</v>
      </c>
      <c r="CF7" s="39">
        <v>376.61</v>
      </c>
      <c r="CG7" s="39">
        <v>440.03</v>
      </c>
      <c r="CH7" s="39">
        <v>304.35000000000002</v>
      </c>
      <c r="CI7" s="39">
        <v>296.3</v>
      </c>
      <c r="CJ7" s="39">
        <v>292.89999999999998</v>
      </c>
      <c r="CK7" s="39">
        <v>296.39999999999998</v>
      </c>
      <c r="CL7" s="39">
        <v>67.680000000000007</v>
      </c>
      <c r="CM7" s="39">
        <v>71.180000000000007</v>
      </c>
      <c r="CN7" s="39">
        <v>63.47</v>
      </c>
      <c r="CO7" s="39">
        <v>60.69</v>
      </c>
      <c r="CP7" s="39">
        <v>74.52</v>
      </c>
      <c r="CQ7" s="39">
        <v>57.43</v>
      </c>
      <c r="CR7" s="39">
        <v>57.29</v>
      </c>
      <c r="CS7" s="39">
        <v>55.9</v>
      </c>
      <c r="CT7" s="39">
        <v>57.3</v>
      </c>
      <c r="CU7" s="39">
        <v>56.76</v>
      </c>
      <c r="CV7" s="39">
        <v>55.95</v>
      </c>
      <c r="CW7" s="39">
        <v>57.69</v>
      </c>
      <c r="CX7" s="39">
        <v>56.15</v>
      </c>
      <c r="CY7" s="39">
        <v>63.22</v>
      </c>
      <c r="CZ7" s="39">
        <v>67.13</v>
      </c>
      <c r="DA7" s="39">
        <v>50.1</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0.96</v>
      </c>
      <c r="EE7" s="39">
        <v>0</v>
      </c>
      <c r="EF7" s="39">
        <v>0.16</v>
      </c>
      <c r="EG7" s="39">
        <v>1.47</v>
      </c>
      <c r="EH7" s="39">
        <v>0.43</v>
      </c>
      <c r="EI7" s="39">
        <v>0.69</v>
      </c>
      <c r="EJ7" s="39">
        <v>0.65</v>
      </c>
      <c r="EK7" s="39">
        <v>0.53</v>
      </c>
      <c r="EL7" s="39">
        <v>0.72</v>
      </c>
      <c r="EM7" s="39">
        <v>0.53</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小田 晃大</cp:lastModifiedBy>
  <dcterms:created xsi:type="dcterms:W3CDTF">2019-12-05T04:35:31Z</dcterms:created>
  <dcterms:modified xsi:type="dcterms:W3CDTF">2020-01-15T05:42:30Z</dcterms:modified>
  <cp:category/>
</cp:coreProperties>
</file>