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01.lg.vill.noda.iwate.jp\共有\地域整備課\下水班\☆南川正ｋｉｎｇ☆\下水道担当\下水道\●決算統計\経営比較分析表\Ｒ１（Ｈ30決算）\"/>
    </mc:Choice>
  </mc:AlternateContent>
  <workbookProtection workbookAlgorithmName="SHA-512" workbookHashValue="OSasv7DgVlU9KuvnTHpd8xVHhz8nhQ6jsBVrgkqhGlKB5j7yhT7YiL+fLj160YGIrH+v7dUyGUTMo6WTw3Hwww==" workbookSaltValue="NnPujsvfop3E5LtCpr5/DA==" workbookSpinCount="100000" lockStructure="1"/>
  <bookViews>
    <workbookView xWindow="0" yWindow="0" windowWidth="23040" windowHeight="9096"/>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<sst xmlns="http://schemas.openxmlformats.org/spreadsheetml/2006/main" count="228" uniqueCount="114">
  <si>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</si>
  <si>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</si>
  <si>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</si>
  <si>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</si>
  <si>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</si>
  <si>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</si>
  <si>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</si>
  <si>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</si>
  <si>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</si>
  <si>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</si>
  <si>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</si>
  <si>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</si>
  <si>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</si>
  <si>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</si>
  <si>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</si>
  <si>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</si>
  <si>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</si>
  <si>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</si>
  <si>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</si>
  <si>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</si>
  <si>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</si>
  <si>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</si>
  <si>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</si>
  <si>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</si>
  <si>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</si>
  <si>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</si>
  <si>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</si>
  <si>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</si>
  <si>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</si>
  <si>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</si>
  <si>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</si>
  <si>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</si>
  <si>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</si>
  <si>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</si>
  <si>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</si>
  <si>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</si>
  <si>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</si>
  <si>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</si>
  <si>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</si>
  <si>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</si>
  <si>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</si>
  <si>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</si>
  <si>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</si>
  <si>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</si>
  <si>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</si>
  <si>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</si>
  <si>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</si>
  <si>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</si>
  <si>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</si>
  <si>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</si>
  <si>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</si>
  <si>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</si>
  <si>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</si>
  <si>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</si>
  <si>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</si>
  <si>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</si>
  <si>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</si>
  <si>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</si>
  <si>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</si>
  <si>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</si>
  <si>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</si>
  <si>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</si>
  <si>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</si>
  <si>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</si>
  <si>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</si>
  <si>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</si>
  <si>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</si>
  <si>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</si>
  <si>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</si>
  <si>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</si>
  <si>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</si>
  <si>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</si>
  <si>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</si>
  <si>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</si>
  <si>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</si>
  <si>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</si>
  <si>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</si>
  <si>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</si>
  <si>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</si>
  <si>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</si>
  <si>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</si>
  <si>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</si>
  <si>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</si>
  <si>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</si>
  <si>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</si>
  <si>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</si>
  <si>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</si>
  <si>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</si>
  <si>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</si>
  <si>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</si>
  <si>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</si>
  <si>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</si>
  <si>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</si>
  <si>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</si>
  <si>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</si>
  <si>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</si>
  <si>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</si>
  <si>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</si>
  <si>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野田村</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</si>
  <si>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</si>
  <si>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</si>
  <si>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</si>
  <si>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</si>
  <si>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</si>
  <si>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</si>
  <si>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</si>
  <si>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</si>
  <si>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</si>
  <si>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</si>
  <si>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</si>
  <si>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</si>
  <si>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収益的収支比率は、地方債償還金が比率の増原因と考えられます。
　企業債残高対策事業規模比率は、企業債の発行が増えたことが原因でありますが、今後の償還により、下がるものと見込まれます。
　経費回収率は類似団体平均を下回りました。地方債の償還には一般財源の繰入に依存せざるを得ない状況にありますが、今後も可能な限り経営改善に努めます。
　汚水処理原価は、類似団体平均を上回ったため、適正化に努めます。
　水洗化率は、類似団体平均を下回っているため、接続推進に努めます。</t>
    <rPh sb="1" eb="4">
      <t>シュウエキテキ</t>
    </rPh>
    <rPh sb="4" eb="6">
      <t>シュウシ</t>
    </rPh>
    <rPh sb="6" eb="8">
      <t>ヒリツ</t>
    </rPh>
    <rPh sb="10" eb="12">
      <t>チホウ</t>
    </rPh>
    <rPh sb="12" eb="13">
      <t>サイ</t>
    </rPh>
    <rPh sb="13" eb="15">
      <t>ショウカン</t>
    </rPh>
    <rPh sb="15" eb="16">
      <t>キン</t>
    </rPh>
    <rPh sb="17" eb="19">
      <t>ヒリツ</t>
    </rPh>
    <rPh sb="20" eb="21">
      <t>ゾウ</t>
    </rPh>
    <rPh sb="21" eb="23">
      <t>ゲンイン</t>
    </rPh>
    <rPh sb="24" eb="25">
      <t>カンガ</t>
    </rPh>
    <rPh sb="33" eb="35">
      <t>キギョウ</t>
    </rPh>
    <rPh sb="35" eb="36">
      <t>サイ</t>
    </rPh>
    <rPh sb="36" eb="38">
      <t>ザンダカ</t>
    </rPh>
    <rPh sb="38" eb="40">
      <t>タイサク</t>
    </rPh>
    <rPh sb="40" eb="42">
      <t>ジギョウ</t>
    </rPh>
    <rPh sb="42" eb="44">
      <t>キボ</t>
    </rPh>
    <rPh sb="44" eb="46">
      <t>ヒリツ</t>
    </rPh>
    <rPh sb="48" eb="50">
      <t>キギョウ</t>
    </rPh>
    <rPh sb="50" eb="51">
      <t>サイ</t>
    </rPh>
    <rPh sb="52" eb="54">
      <t>ハッコウ</t>
    </rPh>
    <rPh sb="55" eb="56">
      <t>フ</t>
    </rPh>
    <rPh sb="61" eb="63">
      <t>ゲンイン</t>
    </rPh>
    <rPh sb="70" eb="72">
      <t>コンゴ</t>
    </rPh>
    <rPh sb="73" eb="75">
      <t>ショウカン</t>
    </rPh>
    <rPh sb="79" eb="80">
      <t>サ</t>
    </rPh>
    <rPh sb="85" eb="87">
      <t>ミコ</t>
    </rPh>
    <rPh sb="168" eb="170">
      <t>オスイ</t>
    </rPh>
    <rPh sb="170" eb="172">
      <t>ショリ</t>
    </rPh>
    <rPh sb="172" eb="174">
      <t>ゲンカ</t>
    </rPh>
    <rPh sb="176" eb="182">
      <t>ルイジダンタイヘイキン</t>
    </rPh>
    <rPh sb="183" eb="185">
      <t>ウワマワ</t>
    </rPh>
    <rPh sb="190" eb="193">
      <t>テキセイカ</t>
    </rPh>
    <rPh sb="194" eb="195">
      <t>ツト</t>
    </rPh>
    <rPh sb="201" eb="204">
      <t>スイセンカ</t>
    </rPh>
    <rPh sb="204" eb="205">
      <t>リツ</t>
    </rPh>
    <rPh sb="207" eb="213">
      <t>ルイジダンタイヘイキン</t>
    </rPh>
    <rPh sb="214" eb="216">
      <t>シタマワ</t>
    </rPh>
    <rPh sb="223" eb="225">
      <t>セツゾク</t>
    </rPh>
    <rPh sb="225" eb="227">
      <t>スイシン</t>
    </rPh>
    <rPh sb="228" eb="229">
      <t>ツト</t>
    </rPh>
    <phoneticPr fontId="4"/>
  </si>
  <si>
    <t>　現在供用開始から17年と経年が浅いが、今後老朽化による修繕が見込まれるため、適期の老朽化対策に努めます。</t>
    <rPh sb="1" eb="3">
      <t>ゲンザイ</t>
    </rPh>
    <rPh sb="3" eb="5">
      <t>キョウヨウ</t>
    </rPh>
    <rPh sb="5" eb="7">
      <t>カイシ</t>
    </rPh>
    <rPh sb="11" eb="12">
      <t>ネン</t>
    </rPh>
    <rPh sb="13" eb="15">
      <t>ケイネン</t>
    </rPh>
    <rPh sb="16" eb="17">
      <t>アサ</t>
    </rPh>
    <rPh sb="20" eb="22">
      <t>コンゴ</t>
    </rPh>
    <rPh sb="22" eb="25">
      <t>ロウキュウカ</t>
    </rPh>
    <rPh sb="28" eb="30">
      <t>シュウゼン</t>
    </rPh>
    <rPh sb="31" eb="33">
      <t>ミコ</t>
    </rPh>
    <rPh sb="39" eb="41">
      <t>テキキ</t>
    </rPh>
    <rPh sb="42" eb="45">
      <t>ロウキュウカ</t>
    </rPh>
    <rPh sb="45" eb="47">
      <t>タイサク</t>
    </rPh>
    <rPh sb="48" eb="49">
      <t>ツト</t>
    </rPh>
    <phoneticPr fontId="4"/>
  </si>
  <si>
    <t>　下水道及び下水道処理施設は、水環境を守るために不可欠な施設です。
　将来にわたり継続的に維持するために、適正な使用料収入の確保及び汚水処理費の削減に努め、経営の健全化を図ります。</t>
    <rPh sb="1" eb="4">
      <t>ゲスイドウ</t>
    </rPh>
    <rPh sb="4" eb="5">
      <t>オヨ</t>
    </rPh>
    <rPh sb="6" eb="9">
      <t>ゲスイドウ</t>
    </rPh>
    <rPh sb="9" eb="11">
      <t>ショリ</t>
    </rPh>
    <rPh sb="11" eb="13">
      <t>シセツ</t>
    </rPh>
    <rPh sb="15" eb="16">
      <t>ミズ</t>
    </rPh>
    <rPh sb="16" eb="18">
      <t>カンキョウ</t>
    </rPh>
    <rPh sb="19" eb="20">
      <t>マモ</t>
    </rPh>
    <rPh sb="24" eb="27">
      <t>フカケツ</t>
    </rPh>
    <rPh sb="28" eb="30">
      <t>シセツ</t>
    </rPh>
    <rPh sb="35" eb="37">
      <t>ショウライ</t>
    </rPh>
    <rPh sb="41" eb="44">
      <t>ケイゾクテキ</t>
    </rPh>
    <rPh sb="45" eb="47">
      <t>イジ</t>
    </rPh>
    <rPh sb="53" eb="55">
      <t>テキセイ</t>
    </rPh>
    <rPh sb="56" eb="59">
      <t>シヨウリョウ</t>
    </rPh>
    <rPh sb="59" eb="61">
      <t>シュウニュウ</t>
    </rPh>
    <rPh sb="62" eb="64">
      <t>カクホ</t>
    </rPh>
    <rPh sb="64" eb="65">
      <t>オヨ</t>
    </rPh>
    <rPh sb="66" eb="68">
      <t>オスイ</t>
    </rPh>
    <rPh sb="68" eb="70">
      <t>ショリ</t>
    </rPh>
    <rPh sb="70" eb="71">
      <t>ヒ</t>
    </rPh>
    <rPh sb="72" eb="74">
      <t>サクゲン</t>
    </rPh>
    <rPh sb="75" eb="76">
      <t>ツト</t>
    </rPh>
    <rPh sb="78" eb="80">
      <t>ケイエイ</t>
    </rPh>
    <rPh sb="81" eb="84">
      <t>ケンゼンカ</t>
    </rPh>
    <rPh sb="85" eb="8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</si>
</sst>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1.82</c:v>
                </c:pt>
                <c:pt idx="2">
                  <c:v>1.39</c:v>
                </c:pt>
                <c:pt idx="3">
                  <c:v>0.96</c:v>
                </c:pt>
                <c:pt idx="4" formatCode="#,##0.00;&quot;△&quot;#,##0.00">
                  <c:v>0</c:v>
                </c:pt>
              </c:numCache>
            </c:numRef>
          </c:val>
          <c:extLst>
            <c:ext xmlns:c16="http://schemas.microsoft.com/office/drawing/2014/chart" uri="{C3380CC4-5D6E-409C-BE32-E72D297353CC}">
              <c16:uniqueId val="{00000000-AE59-46D4-97F2-E14C3684397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0.16</c:v>
                </c:pt>
                <c:pt idx="4">
                  <c:v>0.13</c:v>
                </c:pt>
              </c:numCache>
            </c:numRef>
          </c:val>
          <c:smooth val="0"/>
          <c:extLst>
            <c:ext xmlns:c16="http://schemas.microsoft.com/office/drawing/2014/chart" uri="{C3380CC4-5D6E-409C-BE32-E72D297353CC}">
              <c16:uniqueId val="{00000001-AE59-46D4-97F2-E14C3684397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46.5</c:v>
                </c:pt>
                <c:pt idx="1">
                  <c:v>405.17</c:v>
                </c:pt>
                <c:pt idx="2">
                  <c:v>30.31</c:v>
                </c:pt>
                <c:pt idx="3" formatCode="#,##0.00;&quot;△&quot;#,##0.00">
                  <c:v>0</c:v>
                </c:pt>
                <c:pt idx="4" formatCode="#,##0.00;&quot;△&quot;#,##0.00">
                  <c:v>0</c:v>
                </c:pt>
              </c:numCache>
            </c:numRef>
          </c:val>
          <c:extLst>
            <c:ext xmlns:c16="http://schemas.microsoft.com/office/drawing/2014/chart" uri="{C3380CC4-5D6E-409C-BE32-E72D297353CC}">
              <c16:uniqueId val="{00000000-3C84-48E1-8B52-D93D4175639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53.5</c:v>
                </c:pt>
                <c:pt idx="4">
                  <c:v>52.58</c:v>
                </c:pt>
              </c:numCache>
            </c:numRef>
          </c:val>
          <c:smooth val="0"/>
          <c:extLst>
            <c:ext xmlns:c16="http://schemas.microsoft.com/office/drawing/2014/chart" uri="{C3380CC4-5D6E-409C-BE32-E72D297353CC}">
              <c16:uniqueId val="{00000001-3C84-48E1-8B52-D93D4175639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66.14</c:v>
                </c:pt>
                <c:pt idx="1">
                  <c:v>66.78</c:v>
                </c:pt>
                <c:pt idx="2">
                  <c:v>70.25</c:v>
                </c:pt>
                <c:pt idx="3">
                  <c:v>66.94</c:v>
                </c:pt>
                <c:pt idx="4">
                  <c:v>70.05</c:v>
                </c:pt>
              </c:numCache>
            </c:numRef>
          </c:val>
          <c:extLst>
            <c:ext xmlns:c16="http://schemas.microsoft.com/office/drawing/2014/chart" uri="{C3380CC4-5D6E-409C-BE32-E72D297353CC}">
              <c16:uniqueId val="{00000000-BC9D-4E2C-9713-6E34629DDA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83.51</c:v>
                </c:pt>
                <c:pt idx="4">
                  <c:v>83.02</c:v>
                </c:pt>
              </c:numCache>
            </c:numRef>
          </c:val>
          <c:smooth val="0"/>
          <c:extLst>
            <c:ext xmlns:c16="http://schemas.microsoft.com/office/drawing/2014/chart" uri="{C3380CC4-5D6E-409C-BE32-E72D297353CC}">
              <c16:uniqueId val="{00000001-BC9D-4E2C-9713-6E34629DDA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64.17</c:v>
                </c:pt>
                <c:pt idx="1">
                  <c:v>83.82</c:v>
                </c:pt>
                <c:pt idx="2">
                  <c:v>63.55</c:v>
                </c:pt>
                <c:pt idx="3">
                  <c:v>70.25</c:v>
                </c:pt>
                <c:pt idx="4">
                  <c:v>58.8</c:v>
                </c:pt>
              </c:numCache>
            </c:numRef>
          </c:val>
          <c:extLst>
            <c:ext xmlns:c16="http://schemas.microsoft.com/office/drawing/2014/chart" uri="{C3380CC4-5D6E-409C-BE32-E72D297353CC}">
              <c16:uniqueId val="{00000000-3E0A-44CA-9140-22E447BD92C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0A-44CA-9140-22E447BD92C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53-45A3-A811-49DD52C3588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53-45A3-A811-49DD52C3588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2D-46C6-8960-E04DF76D722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2D-46C6-8960-E04DF76D722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EC-449E-B193-D9A8028DFCA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EC-449E-B193-D9A8028DFCA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2E-4744-8E64-809F6BF862B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2E-4744-8E64-809F6BF862B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1501.19</c:v>
                </c:pt>
                <c:pt idx="1">
                  <c:v>0</c:v>
                </c:pt>
                <c:pt idx="2" formatCode="#,##0.00;&quot;△&quot;#,##0.00;&quot;-&quot;">
                  <c:v>4110.6099999999997</c:v>
                </c:pt>
                <c:pt idx="3" formatCode="#,##0.00;&quot;△&quot;#,##0.00;&quot;-&quot;">
                  <c:v>2881.01</c:v>
                </c:pt>
                <c:pt idx="4" formatCode="#,##0.00;&quot;△&quot;#,##0.00;&quot;-&quot;">
                  <c:v>3966.67</c:v>
                </c:pt>
              </c:numCache>
            </c:numRef>
          </c:val>
          <c:extLst>
            <c:ext xmlns:c16="http://schemas.microsoft.com/office/drawing/2014/chart" uri="{C3380CC4-5D6E-409C-BE32-E72D297353CC}">
              <c16:uniqueId val="{00000000-2BEB-4A9C-9AA3-33378042A9D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966.33</c:v>
                </c:pt>
                <c:pt idx="4">
                  <c:v>958.81</c:v>
                </c:pt>
              </c:numCache>
            </c:numRef>
          </c:val>
          <c:smooth val="0"/>
          <c:extLst>
            <c:ext xmlns:c16="http://schemas.microsoft.com/office/drawing/2014/chart" uri="{C3380CC4-5D6E-409C-BE32-E72D297353CC}">
              <c16:uniqueId val="{00000001-2BEB-4A9C-9AA3-33378042A9D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38.81</c:v>
                </c:pt>
                <c:pt idx="1">
                  <c:v>37.58</c:v>
                </c:pt>
                <c:pt idx="2">
                  <c:v>66.66</c:v>
                </c:pt>
                <c:pt idx="3">
                  <c:v>61.29</c:v>
                </c:pt>
                <c:pt idx="4">
                  <c:v>52.71</c:v>
                </c:pt>
              </c:numCache>
            </c:numRef>
          </c:val>
          <c:extLst>
            <c:ext xmlns:c16="http://schemas.microsoft.com/office/drawing/2014/chart" uri="{C3380CC4-5D6E-409C-BE32-E72D297353CC}">
              <c16:uniqueId val="{00000000-240D-404E-88D4-95450EC308F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81.739999999999995</c:v>
                </c:pt>
                <c:pt idx="4">
                  <c:v>82.88</c:v>
                </c:pt>
              </c:numCache>
            </c:numRef>
          </c:val>
          <c:smooth val="0"/>
          <c:extLst>
            <c:ext xmlns:c16="http://schemas.microsoft.com/office/drawing/2014/chart" uri="{C3380CC4-5D6E-409C-BE32-E72D297353CC}">
              <c16:uniqueId val="{00000001-240D-404E-88D4-95450EC308F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559.76</c:v>
                </c:pt>
                <c:pt idx="1">
                  <c:v>524.91</c:v>
                </c:pt>
                <c:pt idx="2">
                  <c:v>282.14999999999998</c:v>
                </c:pt>
                <c:pt idx="3">
                  <c:v>302.52</c:v>
                </c:pt>
                <c:pt idx="4">
                  <c:v>352.01</c:v>
                </c:pt>
              </c:numCache>
            </c:numRef>
          </c:val>
          <c:extLst>
            <c:ext xmlns:c16="http://schemas.microsoft.com/office/drawing/2014/chart" uri="{C3380CC4-5D6E-409C-BE32-E72D297353CC}">
              <c16:uniqueId val="{00000000-C9FF-4B01-AF34-438C867816F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194.31</c:v>
                </c:pt>
                <c:pt idx="4">
                  <c:v>190.99</c:v>
                </c:pt>
              </c:numCache>
            </c:numRef>
          </c:val>
          <c:smooth val="0"/>
          <c:extLst>
            <c:ext xmlns:c16="http://schemas.microsoft.com/office/drawing/2014/chart" uri="{C3380CC4-5D6E-409C-BE32-E72D297353CC}">
              <c16:uniqueId val="{00000001-C9FF-4B01-AF34-438C867816F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7" zoomScale="70" zoomScaleNormal="7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岩手県　野田村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4251</v>
      </c>
      <c r="AM8" s="68"/>
      <c r="AN8" s="68"/>
      <c r="AO8" s="68"/>
      <c r="AP8" s="68"/>
      <c r="AQ8" s="68"/>
      <c r="AR8" s="68"/>
      <c r="AS8" s="68"/>
      <c r="AT8" s="67">
        <f>データ!T6</f>
        <v>80.8</v>
      </c>
      <c r="AU8" s="67"/>
      <c r="AV8" s="67"/>
      <c r="AW8" s="67"/>
      <c r="AX8" s="67"/>
      <c r="AY8" s="67"/>
      <c r="AZ8" s="67"/>
      <c r="BA8" s="67"/>
      <c r="BB8" s="67">
        <f>データ!U6</f>
        <v>52.61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66.87</v>
      </c>
      <c r="Q10" s="67"/>
      <c r="R10" s="67"/>
      <c r="S10" s="67"/>
      <c r="T10" s="67"/>
      <c r="U10" s="67"/>
      <c r="V10" s="67"/>
      <c r="W10" s="67">
        <f>データ!Q6</f>
        <v>98.97</v>
      </c>
      <c r="X10" s="67"/>
      <c r="Y10" s="67"/>
      <c r="Z10" s="67"/>
      <c r="AA10" s="67"/>
      <c r="AB10" s="67"/>
      <c r="AC10" s="67"/>
      <c r="AD10" s="68">
        <f>データ!R6</f>
        <v>3240</v>
      </c>
      <c r="AE10" s="68"/>
      <c r="AF10" s="68"/>
      <c r="AG10" s="68"/>
      <c r="AH10" s="68"/>
      <c r="AI10" s="68"/>
      <c r="AJ10" s="68"/>
      <c r="AK10" s="2"/>
      <c r="AL10" s="68">
        <f>データ!V6</f>
        <v>2828</v>
      </c>
      <c r="AM10" s="68"/>
      <c r="AN10" s="68"/>
      <c r="AO10" s="68"/>
      <c r="AP10" s="68"/>
      <c r="AQ10" s="68"/>
      <c r="AR10" s="68"/>
      <c r="AS10" s="68"/>
      <c r="AT10" s="67">
        <f>データ!W6</f>
        <v>0.96</v>
      </c>
      <c r="AU10" s="67"/>
      <c r="AV10" s="67"/>
      <c r="AW10" s="67"/>
      <c r="AX10" s="67"/>
      <c r="AY10" s="67"/>
      <c r="AZ10" s="67"/>
      <c r="BA10" s="67"/>
      <c r="BB10" s="67">
        <f>データ!X6</f>
        <v>2945.83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sOxStUV/dxG1igsd8h4vulNd6Gw3V/Ql2mdl+hdamWrTLjGxfwvOBboRrXXhH886WRHEns+1y7VRyQ8Q588iXw==" saltValue="c7++BlzO+gJV5S8cbuzM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35033</v>
      </c>
      <c r="D6" s="33">
        <f t="shared" si="3"/>
        <v>47</v>
      </c>
      <c r="E6" s="33">
        <f t="shared" si="3"/>
        <v>17</v>
      </c>
      <c r="F6" s="33">
        <f t="shared" si="3"/>
        <v>1</v>
      </c>
      <c r="G6" s="33">
        <f t="shared" si="3"/>
        <v>0</v>
      </c>
      <c r="H6" s="33" t="str">
        <f t="shared" si="3"/>
        <v>岩手県　野田村</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66.87</v>
      </c>
      <c r="Q6" s="34">
        <f t="shared" si="3"/>
        <v>98.97</v>
      </c>
      <c r="R6" s="34">
        <f t="shared" si="3"/>
        <v>3240</v>
      </c>
      <c r="S6" s="34">
        <f t="shared" si="3"/>
        <v>4251</v>
      </c>
      <c r="T6" s="34">
        <f t="shared" si="3"/>
        <v>80.8</v>
      </c>
      <c r="U6" s="34">
        <f t="shared" si="3"/>
        <v>52.61</v>
      </c>
      <c r="V6" s="34">
        <f t="shared" si="3"/>
        <v>2828</v>
      </c>
      <c r="W6" s="34">
        <f t="shared" si="3"/>
        <v>0.96</v>
      </c>
      <c r="X6" s="34">
        <f t="shared" si="3"/>
        <v>2945.83</v>
      </c>
      <c r="Y6" s="35">
        <f>IF(Y7="",NA(),Y7)</f>
        <v>64.17</v>
      </c>
      <c r="Z6" s="35">
        <f t="shared" ref="Z6:AH6" si="4">IF(Z7="",NA(),Z7)</f>
        <v>83.82</v>
      </c>
      <c r="AA6" s="35">
        <f t="shared" si="4"/>
        <v>63.55</v>
      </c>
      <c r="AB6" s="35">
        <f t="shared" si="4"/>
        <v>70.25</v>
      </c>
      <c r="AC6" s="35">
        <f t="shared" si="4"/>
        <v>58.8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1501.19</v>
      </c>
      <c r="BG6" s="34">
        <f t="shared" ref="BG6:BO6" si="7">IF(BG7="",NA(),BG7)</f>
        <v>0</v>
      </c>
      <c r="BH6" s="35">
        <f t="shared" si="7"/>
        <v>4110.6099999999997</v>
      </c>
      <c r="BI6" s="35">
        <f t="shared" si="7"/>
        <v>2881.01</v>
      </c>
      <c r="BJ6" s="35">
        <f t="shared" si="7"/>
        <v>3966.67</v>
      </c>
      <c r="BK6" s="35">
        <f t="shared" si="7"/>
        <v>1315.67</v>
      </c>
      <c r="BL6" s="35">
        <f t="shared" si="7"/>
        <v>1240.1600000000001</v>
      </c>
      <c r="BM6" s="35">
        <f t="shared" si="7"/>
        <v>1193.49</v>
      </c>
      <c r="BN6" s="35">
        <f t="shared" si="7"/>
        <v>966.33</v>
      </c>
      <c r="BO6" s="35">
        <f t="shared" si="7"/>
        <v>958.81</v>
      </c>
      <c r="BP6" s="34" t="str">
        <f>IF(BP7="","",IF(BP7="-","【-】","【"&amp;SUBSTITUTE(TEXT(BP7,"#,##0.00"),"-","△")&amp;"】"))</f>
        <v>【682.78】</v>
      </c>
      <c r="BQ6" s="35">
        <f>IF(BQ7="",NA(),BQ7)</f>
        <v>38.81</v>
      </c>
      <c r="BR6" s="35">
        <f t="shared" ref="BR6:BZ6" si="8">IF(BR7="",NA(),BR7)</f>
        <v>37.58</v>
      </c>
      <c r="BS6" s="35">
        <f t="shared" si="8"/>
        <v>66.66</v>
      </c>
      <c r="BT6" s="35">
        <f t="shared" si="8"/>
        <v>61.29</v>
      </c>
      <c r="BU6" s="35">
        <f t="shared" si="8"/>
        <v>52.71</v>
      </c>
      <c r="BV6" s="35">
        <f t="shared" si="8"/>
        <v>60.78</v>
      </c>
      <c r="BW6" s="35">
        <f t="shared" si="8"/>
        <v>60.17</v>
      </c>
      <c r="BX6" s="35">
        <f t="shared" si="8"/>
        <v>65.569999999999993</v>
      </c>
      <c r="BY6" s="35">
        <f t="shared" si="8"/>
        <v>81.739999999999995</v>
      </c>
      <c r="BZ6" s="35">
        <f t="shared" si="8"/>
        <v>82.88</v>
      </c>
      <c r="CA6" s="34" t="str">
        <f>IF(CA7="","",IF(CA7="-","【-】","【"&amp;SUBSTITUTE(TEXT(CA7,"#,##0.00"),"-","△")&amp;"】"))</f>
        <v>【100.91】</v>
      </c>
      <c r="CB6" s="35">
        <f>IF(CB7="",NA(),CB7)</f>
        <v>559.76</v>
      </c>
      <c r="CC6" s="35">
        <f t="shared" ref="CC6:CK6" si="9">IF(CC7="",NA(),CC7)</f>
        <v>524.91</v>
      </c>
      <c r="CD6" s="35">
        <f t="shared" si="9"/>
        <v>282.14999999999998</v>
      </c>
      <c r="CE6" s="35">
        <f t="shared" si="9"/>
        <v>302.52</v>
      </c>
      <c r="CF6" s="35">
        <f t="shared" si="9"/>
        <v>352.01</v>
      </c>
      <c r="CG6" s="35">
        <f t="shared" si="9"/>
        <v>276.26</v>
      </c>
      <c r="CH6" s="35">
        <f t="shared" si="9"/>
        <v>281.52999999999997</v>
      </c>
      <c r="CI6" s="35">
        <f t="shared" si="9"/>
        <v>263.04000000000002</v>
      </c>
      <c r="CJ6" s="35">
        <f t="shared" si="9"/>
        <v>194.31</v>
      </c>
      <c r="CK6" s="35">
        <f t="shared" si="9"/>
        <v>190.99</v>
      </c>
      <c r="CL6" s="34" t="str">
        <f>IF(CL7="","",IF(CL7="-","【-】","【"&amp;SUBSTITUTE(TEXT(CL7,"#,##0.00"),"-","△")&amp;"】"))</f>
        <v>【136.86】</v>
      </c>
      <c r="CM6" s="35">
        <f>IF(CM7="",NA(),CM7)</f>
        <v>46.5</v>
      </c>
      <c r="CN6" s="35">
        <f t="shared" ref="CN6:CV6" si="10">IF(CN7="",NA(),CN7)</f>
        <v>405.17</v>
      </c>
      <c r="CO6" s="35">
        <f t="shared" si="10"/>
        <v>30.31</v>
      </c>
      <c r="CP6" s="34">
        <f t="shared" si="10"/>
        <v>0</v>
      </c>
      <c r="CQ6" s="34">
        <f t="shared" si="10"/>
        <v>0</v>
      </c>
      <c r="CR6" s="35">
        <f t="shared" si="10"/>
        <v>41.63</v>
      </c>
      <c r="CS6" s="35">
        <f t="shared" si="10"/>
        <v>44.89</v>
      </c>
      <c r="CT6" s="35">
        <f t="shared" si="10"/>
        <v>40.75</v>
      </c>
      <c r="CU6" s="35">
        <f t="shared" si="10"/>
        <v>53.5</v>
      </c>
      <c r="CV6" s="35">
        <f t="shared" si="10"/>
        <v>52.58</v>
      </c>
      <c r="CW6" s="34" t="str">
        <f>IF(CW7="","",IF(CW7="-","【-】","【"&amp;SUBSTITUTE(TEXT(CW7,"#,##0.00"),"-","△")&amp;"】"))</f>
        <v>【58.98】</v>
      </c>
      <c r="CX6" s="35">
        <f>IF(CX7="",NA(),CX7)</f>
        <v>66.14</v>
      </c>
      <c r="CY6" s="35">
        <f t="shared" ref="CY6:DG6" si="11">IF(CY7="",NA(),CY7)</f>
        <v>66.78</v>
      </c>
      <c r="CZ6" s="35">
        <f t="shared" si="11"/>
        <v>70.25</v>
      </c>
      <c r="DA6" s="35">
        <f t="shared" si="11"/>
        <v>66.94</v>
      </c>
      <c r="DB6" s="35">
        <f t="shared" si="11"/>
        <v>70.05</v>
      </c>
      <c r="DC6" s="35">
        <f t="shared" si="11"/>
        <v>66.33</v>
      </c>
      <c r="DD6" s="35">
        <f t="shared" si="11"/>
        <v>64.89</v>
      </c>
      <c r="DE6" s="35">
        <f t="shared" si="11"/>
        <v>64.97</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1.82</v>
      </c>
      <c r="EG6" s="35">
        <f t="shared" si="14"/>
        <v>1.39</v>
      </c>
      <c r="EH6" s="35">
        <f t="shared" si="14"/>
        <v>0.96</v>
      </c>
      <c r="EI6" s="34">
        <f t="shared" si="14"/>
        <v>0</v>
      </c>
      <c r="EJ6" s="35">
        <f t="shared" si="14"/>
        <v>0.16</v>
      </c>
      <c r="EK6" s="35">
        <f t="shared" si="14"/>
        <v>0.33</v>
      </c>
      <c r="EL6" s="35">
        <f t="shared" si="14"/>
        <v>0.21</v>
      </c>
      <c r="EM6" s="35">
        <f t="shared" si="14"/>
        <v>0.16</v>
      </c>
      <c r="EN6" s="35">
        <f t="shared" si="14"/>
        <v>0.13</v>
      </c>
      <c r="EO6" s="34" t="str">
        <f>IF(EO7="","",IF(EO7="-","【-】","【"&amp;SUBSTITUTE(TEXT(EO7,"#,##0.00"),"-","△")&amp;"】"))</f>
        <v>【0.23】</v>
      </c>
    </row>
    <row r="7" spans="1:145" s="36" customFormat="1" x14ac:dyDescent="0.2">
      <c r="A7" s="28"/>
      <c r="B7" s="37">
        <v>2018</v>
      </c>
      <c r="C7" s="37">
        <v>35033</v>
      </c>
      <c r="D7" s="37">
        <v>47</v>
      </c>
      <c r="E7" s="37">
        <v>17</v>
      </c>
      <c r="F7" s="37">
        <v>1</v>
      </c>
      <c r="G7" s="37">
        <v>0</v>
      </c>
      <c r="H7" s="37" t="s">
        <v>98</v>
      </c>
      <c r="I7" s="37" t="s">
        <v>99</v>
      </c>
      <c r="J7" s="37" t="s">
        <v>100</v>
      </c>
      <c r="K7" s="37" t="s">
        <v>101</v>
      </c>
      <c r="L7" s="37" t="s">
        <v>102</v>
      </c>
      <c r="M7" s="37" t="s">
        <v>103</v>
      </c>
      <c r="N7" s="38" t="s">
        <v>104</v>
      </c>
      <c r="O7" s="38" t="s">
        <v>105</v>
      </c>
      <c r="P7" s="38">
        <v>66.87</v>
      </c>
      <c r="Q7" s="38">
        <v>98.97</v>
      </c>
      <c r="R7" s="38">
        <v>3240</v>
      </c>
      <c r="S7" s="38">
        <v>4251</v>
      </c>
      <c r="T7" s="38">
        <v>80.8</v>
      </c>
      <c r="U7" s="38">
        <v>52.61</v>
      </c>
      <c r="V7" s="38">
        <v>2828</v>
      </c>
      <c r="W7" s="38">
        <v>0.96</v>
      </c>
      <c r="X7" s="38">
        <v>2945.83</v>
      </c>
      <c r="Y7" s="38">
        <v>64.17</v>
      </c>
      <c r="Z7" s="38">
        <v>83.82</v>
      </c>
      <c r="AA7" s="38">
        <v>63.55</v>
      </c>
      <c r="AB7" s="38">
        <v>70.25</v>
      </c>
      <c r="AC7" s="38">
        <v>58.8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1501.19</v>
      </c>
      <c r="BG7" s="38">
        <v>0</v>
      </c>
      <c r="BH7" s="38">
        <v>4110.6099999999997</v>
      </c>
      <c r="BI7" s="38">
        <v>2881.01</v>
      </c>
      <c r="BJ7" s="38">
        <v>3966.67</v>
      </c>
      <c r="BK7" s="38">
        <v>1315.67</v>
      </c>
      <c r="BL7" s="38">
        <v>1240.1600000000001</v>
      </c>
      <c r="BM7" s="38">
        <v>1193.49</v>
      </c>
      <c r="BN7" s="38">
        <v>966.33</v>
      </c>
      <c r="BO7" s="38">
        <v>958.81</v>
      </c>
      <c r="BP7" s="38">
        <v>682.78</v>
      </c>
      <c r="BQ7" s="38">
        <v>38.81</v>
      </c>
      <c r="BR7" s="38">
        <v>37.58</v>
      </c>
      <c r="BS7" s="38">
        <v>66.66</v>
      </c>
      <c r="BT7" s="38">
        <v>61.29</v>
      </c>
      <c r="BU7" s="38">
        <v>52.71</v>
      </c>
      <c r="BV7" s="38">
        <v>60.78</v>
      </c>
      <c r="BW7" s="38">
        <v>60.17</v>
      </c>
      <c r="BX7" s="38">
        <v>65.569999999999993</v>
      </c>
      <c r="BY7" s="38">
        <v>81.739999999999995</v>
      </c>
      <c r="BZ7" s="38">
        <v>82.88</v>
      </c>
      <c r="CA7" s="38">
        <v>100.91</v>
      </c>
      <c r="CB7" s="38">
        <v>559.76</v>
      </c>
      <c r="CC7" s="38">
        <v>524.91</v>
      </c>
      <c r="CD7" s="38">
        <v>282.14999999999998</v>
      </c>
      <c r="CE7" s="38">
        <v>302.52</v>
      </c>
      <c r="CF7" s="38">
        <v>352.01</v>
      </c>
      <c r="CG7" s="38">
        <v>276.26</v>
      </c>
      <c r="CH7" s="38">
        <v>281.52999999999997</v>
      </c>
      <c r="CI7" s="38">
        <v>263.04000000000002</v>
      </c>
      <c r="CJ7" s="38">
        <v>194.31</v>
      </c>
      <c r="CK7" s="38">
        <v>190.99</v>
      </c>
      <c r="CL7" s="38">
        <v>136.86000000000001</v>
      </c>
      <c r="CM7" s="38">
        <v>46.5</v>
      </c>
      <c r="CN7" s="38">
        <v>405.17</v>
      </c>
      <c r="CO7" s="38">
        <v>30.31</v>
      </c>
      <c r="CP7" s="38">
        <v>0</v>
      </c>
      <c r="CQ7" s="38">
        <v>0</v>
      </c>
      <c r="CR7" s="38">
        <v>41.63</v>
      </c>
      <c r="CS7" s="38">
        <v>44.89</v>
      </c>
      <c r="CT7" s="38">
        <v>40.75</v>
      </c>
      <c r="CU7" s="38">
        <v>53.5</v>
      </c>
      <c r="CV7" s="38">
        <v>52.58</v>
      </c>
      <c r="CW7" s="38">
        <v>58.98</v>
      </c>
      <c r="CX7" s="38">
        <v>66.14</v>
      </c>
      <c r="CY7" s="38">
        <v>66.78</v>
      </c>
      <c r="CZ7" s="38">
        <v>70.25</v>
      </c>
      <c r="DA7" s="38">
        <v>66.94</v>
      </c>
      <c r="DB7" s="38">
        <v>70.05</v>
      </c>
      <c r="DC7" s="38">
        <v>66.33</v>
      </c>
      <c r="DD7" s="38">
        <v>64.89</v>
      </c>
      <c r="DE7" s="38">
        <v>64.97</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1.82</v>
      </c>
      <c r="EG7" s="38">
        <v>1.39</v>
      </c>
      <c r="EH7" s="38">
        <v>0.96</v>
      </c>
      <c r="EI7" s="38">
        <v>0</v>
      </c>
      <c r="EJ7" s="38">
        <v>0.16</v>
      </c>
      <c r="EK7" s="38">
        <v>0.33</v>
      </c>
      <c r="EL7" s="38">
        <v>0.21</v>
      </c>
      <c r="EM7" s="38">
        <v>0.16</v>
      </c>
      <c r="EN7" s="38">
        <v>0.13</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間明 渉</cp:lastModifiedBy>
  <dcterms:created xsi:type="dcterms:W3CDTF">2019-12-05T05:00:52Z</dcterms:created>
  <dcterms:modified xsi:type="dcterms:W3CDTF">2020-01-27T02:17:57Z</dcterms:modified>
  <cp:category/>
</cp:coreProperties>
</file>