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sv-file01\share\012_企画財政課\400_財政係\02主事\15公営企業\R01\R020110（照会・回答）公営企業に係る経営比較分析表（平成30年度決算）の分析等について\回答\"/>
    </mc:Choice>
  </mc:AlternateContent>
  <workbookProtection workbookAlgorithmName="SHA-512" workbookHashValue="/kYMuB0nL1B+E/sbZiSvJo3yP4zuXW6YRSJ8hUZkU1rT8ojLhhuPMHieOeY0U5mi3uqdn0O/6QummqQB9VMDFg==" workbookSaltValue="1h05HlWqK12iOqkpsVgKQ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<sst xmlns="http://schemas.openxmlformats.org/spreadsheetml/2006/main" count="228" uniqueCount="114">
  <si>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</si>
  <si>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</si>
  <si>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</si>
  <si>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</si>
  <si>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</si>
  <si>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</si>
  <si>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</si>
  <si>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</si>
  <si>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</si>
  <si>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</si>
  <si>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</si>
  <si>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</si>
  <si>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</si>
  <si>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</si>
  <si>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</si>
  <si>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</si>
  <si>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</si>
  <si>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</si>
  <si>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</si>
  <si>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</si>
  <si>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</si>
  <si>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</si>
  <si>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</si>
  <si>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</si>
  <si>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</si>
  <si>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</si>
  <si>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</si>
  <si>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</si>
  <si>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</si>
  <si>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</si>
  <si>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</si>
  <si>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</si>
  <si>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</si>
  <si>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</si>
  <si>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</si>
  <si>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</si>
  <si>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</si>
  <si>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</si>
  <si>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</si>
  <si>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</si>
  <si>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</si>
  <si>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</si>
  <si>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</si>
  <si>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</si>
  <si>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</si>
  <si>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</si>
  <si>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</si>
  <si>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</si>
  <si>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</si>
  <si>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</si>
  <si>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</si>
  <si>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</si>
  <si>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</si>
  <si>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</si>
  <si>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</si>
  <si>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</si>
  <si>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</si>
  <si>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</si>
  <si>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</si>
  <si>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</si>
  <si>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</si>
  <si>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</si>
  <si>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</si>
  <si>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</si>
  <si>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</si>
  <si>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</si>
  <si>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</si>
  <si>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</si>
  <si>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</si>
  <si>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</si>
  <si>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</si>
  <si>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</si>
  <si>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</si>
  <si>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</si>
  <si>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</si>
  <si>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</si>
  <si>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</si>
  <si>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</si>
  <si>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</si>
  <si>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</si>
  <si>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</si>
  <si>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</si>
  <si>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</si>
  <si>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</si>
  <si>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</si>
  <si>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</si>
  <si>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</si>
  <si>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</si>
  <si>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</si>
  <si>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</si>
  <si>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</si>
  <si>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</si>
  <si>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</si>
  <si>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</si>
  <si>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</si>
  <si>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</si>
  <si>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</si>
  <si>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</si>
  <si>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住田町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</si>
  <si>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</si>
  <si>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</si>
  <si>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</si>
  <si>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</si>
  <si>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</si>
  <si>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</si>
  <si>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</si>
  <si>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</si>
  <si>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</si>
  <si>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</si>
  <si>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</si>
  <si>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</si>
  <si>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供用開始は平成15年4月となっており全体的な施設更新の必要性はまだ低い状況であるが、電気系統設備等比較的耐用年数の短いものの修繕が増加傾向にある。
　また、本町は下水管布設延長が約21㎞と規模が小さいため、管渠を改善した場合、類似団体と比較すると管渠改善率は高くなる傾向にある。
　平成30年度においても管渠の更新等はないが、標準耐用年数の50年を経過する管渠等を正確に把握し、今後の施設の投資計画の検討を行う必要がある。</t>
    <rPh sb="1" eb="3">
      <t>キョウヨウ</t>
    </rPh>
    <rPh sb="3" eb="5">
      <t>カイシ</t>
    </rPh>
    <rPh sb="6" eb="8">
      <t>ヘイセイ</t>
    </rPh>
    <rPh sb="10" eb="11">
      <t>ネン</t>
    </rPh>
    <rPh sb="12" eb="13">
      <t>ガツ</t>
    </rPh>
    <rPh sb="19" eb="22">
      <t>ゼンタイテキ</t>
    </rPh>
    <rPh sb="23" eb="25">
      <t>シセツ</t>
    </rPh>
    <rPh sb="25" eb="27">
      <t>コウシン</t>
    </rPh>
    <rPh sb="28" eb="31">
      <t>ヒツヨウセイ</t>
    </rPh>
    <rPh sb="34" eb="35">
      <t>ヒク</t>
    </rPh>
    <rPh sb="36" eb="38">
      <t>ジョウキョウ</t>
    </rPh>
    <rPh sb="43" eb="45">
      <t>デンキ</t>
    </rPh>
    <rPh sb="45" eb="47">
      <t>ケイトウ</t>
    </rPh>
    <rPh sb="47" eb="49">
      <t>セツビ</t>
    </rPh>
    <rPh sb="49" eb="50">
      <t>トウ</t>
    </rPh>
    <rPh sb="50" eb="53">
      <t>ヒカクテキ</t>
    </rPh>
    <rPh sb="53" eb="55">
      <t>タイヨウ</t>
    </rPh>
    <rPh sb="55" eb="57">
      <t>ネンスウ</t>
    </rPh>
    <rPh sb="58" eb="59">
      <t>ミジカ</t>
    </rPh>
    <rPh sb="63" eb="65">
      <t>シュウゼン</t>
    </rPh>
    <rPh sb="66" eb="68">
      <t>ゾウカ</t>
    </rPh>
    <rPh sb="68" eb="70">
      <t>ケイコウ</t>
    </rPh>
    <rPh sb="79" eb="81">
      <t>ホンチョウ</t>
    </rPh>
    <rPh sb="82" eb="84">
      <t>ゲスイ</t>
    </rPh>
    <rPh sb="84" eb="87">
      <t>カンフセツ</t>
    </rPh>
    <rPh sb="87" eb="89">
      <t>エンチョウ</t>
    </rPh>
    <rPh sb="90" eb="91">
      <t>ヤク</t>
    </rPh>
    <rPh sb="95" eb="97">
      <t>キボ</t>
    </rPh>
    <rPh sb="98" eb="99">
      <t>チイ</t>
    </rPh>
    <rPh sb="104" eb="106">
      <t>カンキョ</t>
    </rPh>
    <rPh sb="107" eb="109">
      <t>カイゼン</t>
    </rPh>
    <rPh sb="111" eb="113">
      <t>バアイ</t>
    </rPh>
    <rPh sb="114" eb="116">
      <t>ルイジ</t>
    </rPh>
    <rPh sb="116" eb="118">
      <t>ダンタイ</t>
    </rPh>
    <rPh sb="119" eb="121">
      <t>ヒカク</t>
    </rPh>
    <rPh sb="124" eb="126">
      <t>カンキョ</t>
    </rPh>
    <rPh sb="126" eb="128">
      <t>カイゼン</t>
    </rPh>
    <rPh sb="128" eb="129">
      <t>リツ</t>
    </rPh>
    <rPh sb="130" eb="131">
      <t>タカ</t>
    </rPh>
    <rPh sb="134" eb="136">
      <t>ケイコウ</t>
    </rPh>
    <rPh sb="142" eb="144">
      <t>ヘイセイ</t>
    </rPh>
    <rPh sb="146" eb="148">
      <t>ネンド</t>
    </rPh>
    <rPh sb="153" eb="155">
      <t>カンキョ</t>
    </rPh>
    <rPh sb="156" eb="158">
      <t>コウシン</t>
    </rPh>
    <rPh sb="158" eb="159">
      <t>トウ</t>
    </rPh>
    <rPh sb="164" eb="166">
      <t>ヒョウジュン</t>
    </rPh>
    <rPh sb="166" eb="168">
      <t>タイヨウ</t>
    </rPh>
    <rPh sb="168" eb="170">
      <t>ネンスウ</t>
    </rPh>
    <rPh sb="173" eb="174">
      <t>ネン</t>
    </rPh>
    <rPh sb="175" eb="177">
      <t>ケイカ</t>
    </rPh>
    <rPh sb="179" eb="181">
      <t>カンキョ</t>
    </rPh>
    <rPh sb="181" eb="182">
      <t>トウ</t>
    </rPh>
    <rPh sb="183" eb="185">
      <t>セイカク</t>
    </rPh>
    <rPh sb="186" eb="188">
      <t>ハアク</t>
    </rPh>
    <rPh sb="190" eb="192">
      <t>コンゴ</t>
    </rPh>
    <rPh sb="193" eb="195">
      <t>シセツ</t>
    </rPh>
    <rPh sb="196" eb="198">
      <t>トウシ</t>
    </rPh>
    <rPh sb="198" eb="200">
      <t>ケイカク</t>
    </rPh>
    <rPh sb="201" eb="203">
      <t>ケントウ</t>
    </rPh>
    <rPh sb="204" eb="205">
      <t>オコナ</t>
    </rPh>
    <rPh sb="206" eb="208">
      <t>ヒツヨウ</t>
    </rPh>
    <phoneticPr fontId="4"/>
  </si>
  <si>
    <t>①「収益的収支比率」については、H29と比較し、維持管理に係る修繕費等の減により比率が増加した。
④「企業債残高対事業規模比率」については、類似団体平均より低い値にあるが、令和元年度まで公営企業会計適用債を借り入れるため増加する見込みである。
⑤「経費回収率」については、H29と比較し、施設の修繕費等が減額になったことから経費回収率が上昇している。本町は、経営規模が小さいことから、これら修繕費等の影響度が高くなっている。
⑥「汚水処理原価」については、H29と比較すると維持管理修繕料が減少したため原価が減少している。
⑦「施設利用率」については、類似団体と比較して同程度となっており、施設を適正に利用していると考える。
⑧「水洗化率」については、住宅の新築改築等により接続率が向上していることから、類似団体より若干高くなっている。</t>
    <rPh sb="2" eb="5">
      <t>シュウエキテキ</t>
    </rPh>
    <rPh sb="5" eb="7">
      <t>シュウシ</t>
    </rPh>
    <rPh sb="7" eb="9">
      <t>ヒリツ</t>
    </rPh>
    <rPh sb="20" eb="22">
      <t>ヒカク</t>
    </rPh>
    <rPh sb="24" eb="26">
      <t>イジ</t>
    </rPh>
    <rPh sb="26" eb="28">
      <t>カンリ</t>
    </rPh>
    <rPh sb="29" eb="30">
      <t>カカ</t>
    </rPh>
    <rPh sb="31" eb="34">
      <t>シュウゼンヒ</t>
    </rPh>
    <rPh sb="34" eb="35">
      <t>トウ</t>
    </rPh>
    <rPh sb="36" eb="37">
      <t>ゲン</t>
    </rPh>
    <rPh sb="40" eb="42">
      <t>ヒリツ</t>
    </rPh>
    <rPh sb="43" eb="45">
      <t>ゾウカ</t>
    </rPh>
    <rPh sb="51" eb="53">
      <t>キギョウ</t>
    </rPh>
    <rPh sb="53" eb="54">
      <t>サイ</t>
    </rPh>
    <rPh sb="54" eb="56">
      <t>ザンダカ</t>
    </rPh>
    <rPh sb="56" eb="57">
      <t>タイ</t>
    </rPh>
    <rPh sb="57" eb="59">
      <t>ジギョウ</t>
    </rPh>
    <rPh sb="59" eb="61">
      <t>キボ</t>
    </rPh>
    <rPh sb="61" eb="63">
      <t>ヒリツ</t>
    </rPh>
    <rPh sb="70" eb="74">
      <t>ルイジダンタイ</t>
    </rPh>
    <rPh sb="74" eb="76">
      <t>ヘイキン</t>
    </rPh>
    <rPh sb="78" eb="79">
      <t>ヒク</t>
    </rPh>
    <rPh sb="80" eb="81">
      <t>アタイ</t>
    </rPh>
    <rPh sb="86" eb="88">
      <t>レイワ</t>
    </rPh>
    <rPh sb="88" eb="89">
      <t>ガン</t>
    </rPh>
    <rPh sb="89" eb="91">
      <t>ネンド</t>
    </rPh>
    <rPh sb="93" eb="95">
      <t>コウエイ</t>
    </rPh>
    <rPh sb="95" eb="97">
      <t>キギョウ</t>
    </rPh>
    <rPh sb="97" eb="99">
      <t>カイケイ</t>
    </rPh>
    <rPh sb="99" eb="101">
      <t>テキヨウ</t>
    </rPh>
    <rPh sb="101" eb="102">
      <t>サイ</t>
    </rPh>
    <rPh sb="103" eb="104">
      <t>カ</t>
    </rPh>
    <rPh sb="105" eb="106">
      <t>イ</t>
    </rPh>
    <rPh sb="110" eb="112">
      <t>ゾウカ</t>
    </rPh>
    <rPh sb="114" eb="116">
      <t>ミコ</t>
    </rPh>
    <rPh sb="124" eb="126">
      <t>ケイヒ</t>
    </rPh>
    <rPh sb="126" eb="128">
      <t>カイシュウ</t>
    </rPh>
    <rPh sb="128" eb="129">
      <t>リツ</t>
    </rPh>
    <rPh sb="140" eb="142">
      <t>ヒカク</t>
    </rPh>
    <rPh sb="144" eb="146">
      <t>シセツ</t>
    </rPh>
    <rPh sb="147" eb="149">
      <t>シュウゼン</t>
    </rPh>
    <rPh sb="149" eb="150">
      <t>ヒ</t>
    </rPh>
    <rPh sb="150" eb="151">
      <t>トウ</t>
    </rPh>
    <rPh sb="152" eb="154">
      <t>ゲンガク</t>
    </rPh>
    <rPh sb="162" eb="164">
      <t>ケイヒ</t>
    </rPh>
    <rPh sb="164" eb="166">
      <t>カイシュウ</t>
    </rPh>
    <rPh sb="166" eb="167">
      <t>リツ</t>
    </rPh>
    <rPh sb="168" eb="170">
      <t>ジョウショウ</t>
    </rPh>
    <rPh sb="175" eb="177">
      <t>ホンチョウ</t>
    </rPh>
    <rPh sb="195" eb="198">
      <t>シュウゼンヒ</t>
    </rPh>
    <rPh sb="198" eb="199">
      <t>トウ</t>
    </rPh>
    <rPh sb="200" eb="202">
      <t>エイキョウ</t>
    </rPh>
    <rPh sb="202" eb="203">
      <t>ド</t>
    </rPh>
    <rPh sb="204" eb="205">
      <t>タカ</t>
    </rPh>
    <rPh sb="215" eb="217">
      <t>オスイ</t>
    </rPh>
    <rPh sb="217" eb="219">
      <t>ショリ</t>
    </rPh>
    <rPh sb="219" eb="221">
      <t>ゲンカ</t>
    </rPh>
    <rPh sb="232" eb="234">
      <t>ヒカク</t>
    </rPh>
    <rPh sb="237" eb="239">
      <t>イジ</t>
    </rPh>
    <rPh sb="239" eb="241">
      <t>カンリ</t>
    </rPh>
    <rPh sb="241" eb="243">
      <t>シュウゼン</t>
    </rPh>
    <rPh sb="243" eb="244">
      <t>リョウ</t>
    </rPh>
    <rPh sb="245" eb="247">
      <t>ゲンショウ</t>
    </rPh>
    <rPh sb="251" eb="253">
      <t>ゲンカ</t>
    </rPh>
    <rPh sb="254" eb="256">
      <t>ゲンショウ</t>
    </rPh>
    <rPh sb="264" eb="266">
      <t>シセツ</t>
    </rPh>
    <rPh sb="266" eb="269">
      <t>リヨウリツ</t>
    </rPh>
    <rPh sb="285" eb="288">
      <t>ドウテイド</t>
    </rPh>
    <rPh sb="295" eb="297">
      <t>シセツ</t>
    </rPh>
    <rPh sb="298" eb="300">
      <t>テキセイ</t>
    </rPh>
    <rPh sb="301" eb="303">
      <t>リヨウ</t>
    </rPh>
    <rPh sb="308" eb="309">
      <t>カンガ</t>
    </rPh>
    <rPh sb="315" eb="318">
      <t>スイセンカ</t>
    </rPh>
    <rPh sb="318" eb="319">
      <t>リツ</t>
    </rPh>
    <rPh sb="326" eb="328">
      <t>ジュウタク</t>
    </rPh>
    <rPh sb="329" eb="331">
      <t>シンチク</t>
    </rPh>
    <rPh sb="331" eb="333">
      <t>カイチク</t>
    </rPh>
    <rPh sb="333" eb="334">
      <t>トウ</t>
    </rPh>
    <rPh sb="337" eb="339">
      <t>セツゾク</t>
    </rPh>
    <rPh sb="339" eb="340">
      <t>リツ</t>
    </rPh>
    <rPh sb="341" eb="343">
      <t>コウジョウ</t>
    </rPh>
    <rPh sb="352" eb="354">
      <t>ルイジ</t>
    </rPh>
    <rPh sb="354" eb="356">
      <t>ダンタイ</t>
    </rPh>
    <rPh sb="358" eb="360">
      <t>ジャッカン</t>
    </rPh>
    <rPh sb="360" eb="361">
      <t>タカ</t>
    </rPh>
    <phoneticPr fontId="4"/>
  </si>
  <si>
    <t>　本町は、令和2年4月から公営企業会計を適用する予定であることから、今まで以上に経営状況の明確化や資産の正確な把握などに努め、施設の更新計画や適切な料金水準等を検討した上で、経営戦略の見直しも行い将来に向け経営改善を続けていく必要がある。</t>
    <rPh sb="1" eb="3">
      <t>ホンチョウ</t>
    </rPh>
    <rPh sb="5" eb="7">
      <t>レイワ</t>
    </rPh>
    <rPh sb="8" eb="9">
      <t>ネン</t>
    </rPh>
    <rPh sb="10" eb="11">
      <t>ガツ</t>
    </rPh>
    <rPh sb="13" eb="15">
      <t>コウエイ</t>
    </rPh>
    <rPh sb="15" eb="17">
      <t>キギョウ</t>
    </rPh>
    <rPh sb="17" eb="19">
      <t>カイケイ</t>
    </rPh>
    <rPh sb="20" eb="22">
      <t>テキヨウ</t>
    </rPh>
    <rPh sb="24" eb="26">
      <t>ヨテイ</t>
    </rPh>
    <rPh sb="34" eb="35">
      <t>イマ</t>
    </rPh>
    <rPh sb="37" eb="39">
      <t>イジョウ</t>
    </rPh>
    <rPh sb="40" eb="42">
      <t>ケイエイ</t>
    </rPh>
    <rPh sb="42" eb="44">
      <t>ジョウキョウ</t>
    </rPh>
    <rPh sb="45" eb="48">
      <t>メイカクカ</t>
    </rPh>
    <rPh sb="49" eb="51">
      <t>シサン</t>
    </rPh>
    <rPh sb="52" eb="54">
      <t>セイカク</t>
    </rPh>
    <rPh sb="55" eb="57">
      <t>ハアク</t>
    </rPh>
    <rPh sb="60" eb="61">
      <t>ツト</t>
    </rPh>
    <rPh sb="63" eb="65">
      <t>シセツ</t>
    </rPh>
    <rPh sb="66" eb="68">
      <t>コウシン</t>
    </rPh>
    <rPh sb="68" eb="70">
      <t>ケイカク</t>
    </rPh>
    <rPh sb="71" eb="73">
      <t>テキセツ</t>
    </rPh>
    <rPh sb="74" eb="76">
      <t>リョウキン</t>
    </rPh>
    <rPh sb="76" eb="78">
      <t>スイジュン</t>
    </rPh>
    <rPh sb="78" eb="79">
      <t>トウ</t>
    </rPh>
    <rPh sb="80" eb="82">
      <t>ケントウ</t>
    </rPh>
    <rPh sb="84" eb="85">
      <t>ウエ</t>
    </rPh>
    <rPh sb="87" eb="89">
      <t>ケイエイ</t>
    </rPh>
    <rPh sb="89" eb="91">
      <t>センリャク</t>
    </rPh>
    <rPh sb="92" eb="94">
      <t>ミナオ</t>
    </rPh>
    <rPh sb="96" eb="97">
      <t>オコナ</t>
    </rPh>
    <rPh sb="98" eb="100">
      <t>ショウライ</t>
    </rPh>
    <rPh sb="101" eb="102">
      <t>ム</t>
    </rPh>
    <rPh sb="103" eb="105">
      <t>ケイエイ</t>
    </rPh>
    <rPh sb="105" eb="107">
      <t>カイゼン</t>
    </rPh>
    <rPh sb="108" eb="109">
      <t>ツヅ</t>
    </rPh>
    <rPh sb="113" eb="115">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</si>
</sst>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
                  <c:v>0</c:v>
                </c:pt>
                <c:pt idx="1">
                  <c:v>0.81</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5179-42F8-B051-C99AC4DA141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0.26</c:v>
                </c:pt>
                <c:pt idx="2">
                  <c:v>0.13</c:v>
                </c:pt>
                <c:pt idx="3">
                  <c:v>0.13</c:v>
                </c:pt>
                <c:pt idx="4">
                  <c:v>0.13</c:v>
                </c:pt>
              </c:numCache>
            </c:numRef>
          </c:val>
          <c:smooth val="0"/>
          <c:extLst>
            <c:ext xmlns:c16="http://schemas.microsoft.com/office/drawing/2014/chart" uri="{C3380CC4-5D6E-409C-BE32-E72D297353CC}">
              <c16:uniqueId val="{00000001-5179-42F8-B051-C99AC4DA141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41.83</c:v>
                </c:pt>
                <c:pt idx="1">
                  <c:v>43.49</c:v>
                </c:pt>
                <c:pt idx="2">
                  <c:v>43.12</c:v>
                </c:pt>
                <c:pt idx="3">
                  <c:v>43.3</c:v>
                </c:pt>
                <c:pt idx="4">
                  <c:v>43.67</c:v>
                </c:pt>
              </c:numCache>
            </c:numRef>
          </c:val>
          <c:extLst>
            <c:ext xmlns:c16="http://schemas.microsoft.com/office/drawing/2014/chart" uri="{C3380CC4-5D6E-409C-BE32-E72D297353CC}">
              <c16:uniqueId val="{00000000-3608-488A-B000-8BEC8D0484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36.65</c:v>
                </c:pt>
                <c:pt idx="2">
                  <c:v>37.72</c:v>
                </c:pt>
                <c:pt idx="3">
                  <c:v>37.08</c:v>
                </c:pt>
                <c:pt idx="4">
                  <c:v>42.56</c:v>
                </c:pt>
              </c:numCache>
            </c:numRef>
          </c:val>
          <c:smooth val="0"/>
          <c:extLst>
            <c:ext xmlns:c16="http://schemas.microsoft.com/office/drawing/2014/chart" uri="{C3380CC4-5D6E-409C-BE32-E72D297353CC}">
              <c16:uniqueId val="{00000001-3608-488A-B000-8BEC8D0484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82.76</c:v>
                </c:pt>
                <c:pt idx="1">
                  <c:v>83.92</c:v>
                </c:pt>
                <c:pt idx="2">
                  <c:v>84.62</c:v>
                </c:pt>
                <c:pt idx="3">
                  <c:v>84.93</c:v>
                </c:pt>
                <c:pt idx="4">
                  <c:v>86.17</c:v>
                </c:pt>
              </c:numCache>
            </c:numRef>
          </c:val>
          <c:extLst>
            <c:ext xmlns:c16="http://schemas.microsoft.com/office/drawing/2014/chart" uri="{C3380CC4-5D6E-409C-BE32-E72D297353CC}">
              <c16:uniqueId val="{00000000-E9F6-4356-8748-D0B51C83104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68.83</c:v>
                </c:pt>
                <c:pt idx="2">
                  <c:v>68.459999999999994</c:v>
                </c:pt>
                <c:pt idx="3">
                  <c:v>67.22</c:v>
                </c:pt>
                <c:pt idx="4">
                  <c:v>83.32</c:v>
                </c:pt>
              </c:numCache>
            </c:numRef>
          </c:val>
          <c:smooth val="0"/>
          <c:extLst>
            <c:ext xmlns:c16="http://schemas.microsoft.com/office/drawing/2014/chart" uri="{C3380CC4-5D6E-409C-BE32-E72D297353CC}">
              <c16:uniqueId val="{00000001-E9F6-4356-8748-D0B51C83104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99.72</c:v>
                </c:pt>
                <c:pt idx="1">
                  <c:v>103.54</c:v>
                </c:pt>
                <c:pt idx="2">
                  <c:v>96.5</c:v>
                </c:pt>
                <c:pt idx="3">
                  <c:v>81.849999999999994</c:v>
                </c:pt>
                <c:pt idx="4">
                  <c:v>87.14</c:v>
                </c:pt>
              </c:numCache>
            </c:numRef>
          </c:val>
          <c:extLst>
            <c:ext xmlns:c16="http://schemas.microsoft.com/office/drawing/2014/chart" uri="{C3380CC4-5D6E-409C-BE32-E72D297353CC}">
              <c16:uniqueId val="{00000000-378A-40BD-B6A7-8D7660B3DABF}"/>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8A-40BD-B6A7-8D7660B3DABF}"/>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43C-4627-BE71-C649F01920C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43C-4627-BE71-C649F01920C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193-4864-B0B9-C8BF2A823FF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193-4864-B0B9-C8BF2A823FF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5D-4D44-B403-5363E97C553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5D-4D44-B403-5363E97C553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EE-4C69-BB33-B89274077923}"/>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EE-4C69-BB33-B89274077923}"/>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307.98</c:v>
                </c:pt>
                <c:pt idx="1">
                  <c:v>184.45</c:v>
                </c:pt>
                <c:pt idx="2">
                  <c:v>190.05</c:v>
                </c:pt>
                <c:pt idx="3">
                  <c:v>415.89</c:v>
                </c:pt>
                <c:pt idx="4">
                  <c:v>324.60000000000002</c:v>
                </c:pt>
              </c:numCache>
            </c:numRef>
          </c:val>
          <c:extLst>
            <c:ext xmlns:c16="http://schemas.microsoft.com/office/drawing/2014/chart" uri="{C3380CC4-5D6E-409C-BE32-E72D297353CC}">
              <c16:uniqueId val="{00000000-5F05-4F2B-AEE7-7D06BEA6687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1673.47</c:v>
                </c:pt>
                <c:pt idx="2">
                  <c:v>1592.72</c:v>
                </c:pt>
                <c:pt idx="3">
                  <c:v>1223.96</c:v>
                </c:pt>
                <c:pt idx="4">
                  <c:v>1194.1500000000001</c:v>
                </c:pt>
              </c:numCache>
            </c:numRef>
          </c:val>
          <c:smooth val="0"/>
          <c:extLst>
            <c:ext xmlns:c16="http://schemas.microsoft.com/office/drawing/2014/chart" uri="{C3380CC4-5D6E-409C-BE32-E72D297353CC}">
              <c16:uniqueId val="{00000001-5F05-4F2B-AEE7-7D06BEA6687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88.33</c:v>
                </c:pt>
                <c:pt idx="1">
                  <c:v>107.57</c:v>
                </c:pt>
                <c:pt idx="2">
                  <c:v>92.5</c:v>
                </c:pt>
                <c:pt idx="3">
                  <c:v>59.6</c:v>
                </c:pt>
                <c:pt idx="4">
                  <c:v>76.86</c:v>
                </c:pt>
              </c:numCache>
            </c:numRef>
          </c:val>
          <c:extLst>
            <c:ext xmlns:c16="http://schemas.microsoft.com/office/drawing/2014/chart" uri="{C3380CC4-5D6E-409C-BE32-E72D297353CC}">
              <c16:uniqueId val="{00000000-166E-4685-AFE1-041EBBAFAD3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49.22</c:v>
                </c:pt>
                <c:pt idx="2">
                  <c:v>53.7</c:v>
                </c:pt>
                <c:pt idx="3">
                  <c:v>61.54</c:v>
                </c:pt>
                <c:pt idx="4">
                  <c:v>72.260000000000005</c:v>
                </c:pt>
              </c:numCache>
            </c:numRef>
          </c:val>
          <c:smooth val="0"/>
          <c:extLst>
            <c:ext xmlns:c16="http://schemas.microsoft.com/office/drawing/2014/chart" uri="{C3380CC4-5D6E-409C-BE32-E72D297353CC}">
              <c16:uniqueId val="{00000001-166E-4685-AFE1-041EBBAFAD3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230.66</c:v>
                </c:pt>
                <c:pt idx="1">
                  <c:v>190.72</c:v>
                </c:pt>
                <c:pt idx="2">
                  <c:v>219.87</c:v>
                </c:pt>
                <c:pt idx="3">
                  <c:v>341.15</c:v>
                </c:pt>
                <c:pt idx="4">
                  <c:v>264.16000000000003</c:v>
                </c:pt>
              </c:numCache>
            </c:numRef>
          </c:val>
          <c:extLst>
            <c:ext xmlns:c16="http://schemas.microsoft.com/office/drawing/2014/chart" uri="{C3380CC4-5D6E-409C-BE32-E72D297353CC}">
              <c16:uniqueId val="{00000000-5A3A-42D2-A672-D63381FC616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332.02</c:v>
                </c:pt>
                <c:pt idx="2">
                  <c:v>300.35000000000002</c:v>
                </c:pt>
                <c:pt idx="3">
                  <c:v>267.86</c:v>
                </c:pt>
                <c:pt idx="4">
                  <c:v>230.02</c:v>
                </c:pt>
              </c:numCache>
            </c:numRef>
          </c:val>
          <c:smooth val="0"/>
          <c:extLst>
            <c:ext xmlns:c16="http://schemas.microsoft.com/office/drawing/2014/chart" uri="{C3380CC4-5D6E-409C-BE32-E72D297353CC}">
              <c16:uniqueId val="{00000001-5A3A-42D2-A672-D63381FC616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1" zoomScaleNormal="100" workbookViewId="0">
      <selection activeCell="T5" sqref="T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岩手県　住田町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5515</v>
      </c>
      <c r="AM8" s="50"/>
      <c r="AN8" s="50"/>
      <c r="AO8" s="50"/>
      <c r="AP8" s="50"/>
      <c r="AQ8" s="50"/>
      <c r="AR8" s="50"/>
      <c r="AS8" s="50"/>
      <c r="AT8" s="45">
        <f>データ!T6</f>
        <v>334.84</v>
      </c>
      <c r="AU8" s="45"/>
      <c r="AV8" s="45"/>
      <c r="AW8" s="45"/>
      <c r="AX8" s="45"/>
      <c r="AY8" s="45"/>
      <c r="AZ8" s="45"/>
      <c r="BA8" s="45"/>
      <c r="BB8" s="45">
        <f>データ!U6</f>
        <v>16.47</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33.799999999999997</v>
      </c>
      <c r="Q10" s="45"/>
      <c r="R10" s="45"/>
      <c r="S10" s="45"/>
      <c r="T10" s="45"/>
      <c r="U10" s="45"/>
      <c r="V10" s="45"/>
      <c r="W10" s="45">
        <f>データ!Q6</f>
        <v>95.3</v>
      </c>
      <c r="X10" s="45"/>
      <c r="Y10" s="45"/>
      <c r="Z10" s="45"/>
      <c r="AA10" s="45"/>
      <c r="AB10" s="45"/>
      <c r="AC10" s="45"/>
      <c r="AD10" s="50">
        <f>データ!R6</f>
        <v>3564</v>
      </c>
      <c r="AE10" s="50"/>
      <c r="AF10" s="50"/>
      <c r="AG10" s="50"/>
      <c r="AH10" s="50"/>
      <c r="AI10" s="50"/>
      <c r="AJ10" s="50"/>
      <c r="AK10" s="2"/>
      <c r="AL10" s="50">
        <f>データ!V6</f>
        <v>1837</v>
      </c>
      <c r="AM10" s="50"/>
      <c r="AN10" s="50"/>
      <c r="AO10" s="50"/>
      <c r="AP10" s="50"/>
      <c r="AQ10" s="50"/>
      <c r="AR10" s="50"/>
      <c r="AS10" s="50"/>
      <c r="AT10" s="45">
        <f>データ!W6</f>
        <v>0.91</v>
      </c>
      <c r="AU10" s="45"/>
      <c r="AV10" s="45"/>
      <c r="AW10" s="45"/>
      <c r="AX10" s="45"/>
      <c r="AY10" s="45"/>
      <c r="AZ10" s="45"/>
      <c r="BA10" s="45"/>
      <c r="BB10" s="45">
        <f>データ!X6</f>
        <v>2018.68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113</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iHxWbgq4FtdMf/ZB9IP3jz33XFLlhJwXFjgbBWHyiB3nDkgBrf+HeeQW/qkFBmrb/XzIGrx0EfUfySZ3YjJvIg==" saltValue="bCXPiRKYPpfiWOhR2EkZX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34410</v>
      </c>
      <c r="D6" s="33">
        <f t="shared" si="3"/>
        <v>47</v>
      </c>
      <c r="E6" s="33">
        <f t="shared" si="3"/>
        <v>17</v>
      </c>
      <c r="F6" s="33">
        <f t="shared" si="3"/>
        <v>4</v>
      </c>
      <c r="G6" s="33">
        <f t="shared" si="3"/>
        <v>0</v>
      </c>
      <c r="H6" s="33" t="str">
        <f t="shared" si="3"/>
        <v>岩手県　住田町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33.799999999999997</v>
      </c>
      <c r="Q6" s="34">
        <f t="shared" si="3"/>
        <v>95.3</v>
      </c>
      <c r="R6" s="34">
        <f t="shared" si="3"/>
        <v>3564</v>
      </c>
      <c r="S6" s="34">
        <f t="shared" si="3"/>
        <v>5515</v>
      </c>
      <c r="T6" s="34">
        <f t="shared" si="3"/>
        <v>334.84</v>
      </c>
      <c r="U6" s="34">
        <f t="shared" si="3"/>
        <v>16.47</v>
      </c>
      <c r="V6" s="34">
        <f t="shared" si="3"/>
        <v>1837</v>
      </c>
      <c r="W6" s="34">
        <f t="shared" si="3"/>
        <v>0.91</v>
      </c>
      <c r="X6" s="34">
        <f t="shared" si="3"/>
        <v>2018.68</v>
      </c>
      <c r="Y6" s="35">
        <f>IF(Y7="",NA(),Y7)</f>
        <v>99.72</v>
      </c>
      <c r="Z6" s="35">
        <f t="shared" ref="Z6:AH6" si="4">IF(Z7="",NA(),Z7)</f>
        <v>103.54</v>
      </c>
      <c r="AA6" s="35">
        <f t="shared" si="4"/>
        <v>96.5</v>
      </c>
      <c r="AB6" s="35">
        <f t="shared" si="4"/>
        <v>81.849999999999994</v>
      </c>
      <c r="AC6" s="35">
        <f t="shared" si="4"/>
        <v>87.14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307.98</v>
      </c>
      <c r="BG6" s="35">
        <f t="shared" ref="BG6:BO6" si="7">IF(BG7="",NA(),BG7)</f>
        <v>184.45</v>
      </c>
      <c r="BH6" s="35">
        <f t="shared" si="7"/>
        <v>190.05</v>
      </c>
      <c r="BI6" s="35">
        <f t="shared" si="7"/>
        <v>415.89</v>
      </c>
      <c r="BJ6" s="35">
        <f t="shared" si="7"/>
        <v>324.60000000000002</v>
      </c>
      <c r="BK6" s="35">
        <f t="shared" si="7"/>
        <v>1671.86</v>
      </c>
      <c r="BL6" s="35">
        <f t="shared" si="7"/>
        <v>1673.47</v>
      </c>
      <c r="BM6" s="35">
        <f t="shared" si="7"/>
        <v>1592.72</v>
      </c>
      <c r="BN6" s="35">
        <f t="shared" si="7"/>
        <v>1223.96</v>
      </c>
      <c r="BO6" s="35">
        <f t="shared" si="7"/>
        <v>1194.1500000000001</v>
      </c>
      <c r="BP6" s="34" t="str">
        <f>IF(BP7="","",IF(BP7="-","【-】","【"&amp;SUBSTITUTE(TEXT(BP7,"#,##0.00"),"-","△")&amp;"】"))</f>
        <v>【1,209.40】</v>
      </c>
      <c r="BQ6" s="35">
        <f>IF(BQ7="",NA(),BQ7)</f>
        <v>88.33</v>
      </c>
      <c r="BR6" s="35">
        <f t="shared" ref="BR6:BZ6" si="8">IF(BR7="",NA(),BR7)</f>
        <v>107.57</v>
      </c>
      <c r="BS6" s="35">
        <f t="shared" si="8"/>
        <v>92.5</v>
      </c>
      <c r="BT6" s="35">
        <f t="shared" si="8"/>
        <v>59.6</v>
      </c>
      <c r="BU6" s="35">
        <f t="shared" si="8"/>
        <v>76.86</v>
      </c>
      <c r="BV6" s="35">
        <f t="shared" si="8"/>
        <v>50.54</v>
      </c>
      <c r="BW6" s="35">
        <f t="shared" si="8"/>
        <v>49.22</v>
      </c>
      <c r="BX6" s="35">
        <f t="shared" si="8"/>
        <v>53.7</v>
      </c>
      <c r="BY6" s="35">
        <f t="shared" si="8"/>
        <v>61.54</v>
      </c>
      <c r="BZ6" s="35">
        <f t="shared" si="8"/>
        <v>72.260000000000005</v>
      </c>
      <c r="CA6" s="34" t="str">
        <f>IF(CA7="","",IF(CA7="-","【-】","【"&amp;SUBSTITUTE(TEXT(CA7,"#,##0.00"),"-","△")&amp;"】"))</f>
        <v>【74.48】</v>
      </c>
      <c r="CB6" s="35">
        <f>IF(CB7="",NA(),CB7)</f>
        <v>230.66</v>
      </c>
      <c r="CC6" s="35">
        <f t="shared" ref="CC6:CK6" si="9">IF(CC7="",NA(),CC7)</f>
        <v>190.72</v>
      </c>
      <c r="CD6" s="35">
        <f t="shared" si="9"/>
        <v>219.87</v>
      </c>
      <c r="CE6" s="35">
        <f t="shared" si="9"/>
        <v>341.15</v>
      </c>
      <c r="CF6" s="35">
        <f t="shared" si="9"/>
        <v>264.16000000000003</v>
      </c>
      <c r="CG6" s="35">
        <f t="shared" si="9"/>
        <v>320.36</v>
      </c>
      <c r="CH6" s="35">
        <f t="shared" si="9"/>
        <v>332.02</v>
      </c>
      <c r="CI6" s="35">
        <f t="shared" si="9"/>
        <v>300.35000000000002</v>
      </c>
      <c r="CJ6" s="35">
        <f t="shared" si="9"/>
        <v>267.86</v>
      </c>
      <c r="CK6" s="35">
        <f t="shared" si="9"/>
        <v>230.02</v>
      </c>
      <c r="CL6" s="34" t="str">
        <f>IF(CL7="","",IF(CL7="-","【-】","【"&amp;SUBSTITUTE(TEXT(CL7,"#,##0.00"),"-","△")&amp;"】"))</f>
        <v>【219.46】</v>
      </c>
      <c r="CM6" s="35">
        <f>IF(CM7="",NA(),CM7)</f>
        <v>41.83</v>
      </c>
      <c r="CN6" s="35">
        <f t="shared" ref="CN6:CV6" si="10">IF(CN7="",NA(),CN7)</f>
        <v>43.49</v>
      </c>
      <c r="CO6" s="35">
        <f t="shared" si="10"/>
        <v>43.12</v>
      </c>
      <c r="CP6" s="35">
        <f t="shared" si="10"/>
        <v>43.3</v>
      </c>
      <c r="CQ6" s="35">
        <f t="shared" si="10"/>
        <v>43.67</v>
      </c>
      <c r="CR6" s="35">
        <f t="shared" si="10"/>
        <v>34.74</v>
      </c>
      <c r="CS6" s="35">
        <f t="shared" si="10"/>
        <v>36.65</v>
      </c>
      <c r="CT6" s="35">
        <f t="shared" si="10"/>
        <v>37.72</v>
      </c>
      <c r="CU6" s="35">
        <f t="shared" si="10"/>
        <v>37.08</v>
      </c>
      <c r="CV6" s="35">
        <f t="shared" si="10"/>
        <v>42.56</v>
      </c>
      <c r="CW6" s="34" t="str">
        <f>IF(CW7="","",IF(CW7="-","【-】","【"&amp;SUBSTITUTE(TEXT(CW7,"#,##0.00"),"-","△")&amp;"】"))</f>
        <v>【42.82】</v>
      </c>
      <c r="CX6" s="35">
        <f>IF(CX7="",NA(),CX7)</f>
        <v>82.76</v>
      </c>
      <c r="CY6" s="35">
        <f t="shared" ref="CY6:DG6" si="11">IF(CY7="",NA(),CY7)</f>
        <v>83.92</v>
      </c>
      <c r="CZ6" s="35">
        <f t="shared" si="11"/>
        <v>84.62</v>
      </c>
      <c r="DA6" s="35">
        <f t="shared" si="11"/>
        <v>84.93</v>
      </c>
      <c r="DB6" s="35">
        <f t="shared" si="11"/>
        <v>86.17</v>
      </c>
      <c r="DC6" s="35">
        <f t="shared" si="11"/>
        <v>70.14</v>
      </c>
      <c r="DD6" s="35">
        <f t="shared" si="11"/>
        <v>68.83</v>
      </c>
      <c r="DE6" s="35">
        <f t="shared" si="11"/>
        <v>68.459999999999994</v>
      </c>
      <c r="DF6" s="35">
        <f t="shared" si="11"/>
        <v>67.22</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5">
        <f t="shared" ref="EF6:EN6" si="14">IF(EF7="",NA(),EF7)</f>
        <v>0.81</v>
      </c>
      <c r="EG6" s="34">
        <f t="shared" si="14"/>
        <v>0</v>
      </c>
      <c r="EH6" s="34">
        <f t="shared" si="14"/>
        <v>0</v>
      </c>
      <c r="EI6" s="34">
        <f t="shared" si="14"/>
        <v>0</v>
      </c>
      <c r="EJ6" s="35">
        <f t="shared" si="14"/>
        <v>0.08</v>
      </c>
      <c r="EK6" s="35">
        <f t="shared" si="14"/>
        <v>0.26</v>
      </c>
      <c r="EL6" s="35">
        <f t="shared" si="14"/>
        <v>0.13</v>
      </c>
      <c r="EM6" s="35">
        <f t="shared" si="14"/>
        <v>0.13</v>
      </c>
      <c r="EN6" s="35">
        <f t="shared" si="14"/>
        <v>0.13</v>
      </c>
      <c r="EO6" s="34" t="str">
        <f>IF(EO7="","",IF(EO7="-","【-】","【"&amp;SUBSTITUTE(TEXT(EO7,"#,##0.00"),"-","△")&amp;"】"))</f>
        <v>【0.12】</v>
      </c>
    </row>
    <row r="7" spans="1:145" s="36" customFormat="1" x14ac:dyDescent="0.15">
      <c r="A7" s="28"/>
      <c r="B7" s="37">
        <v>2018</v>
      </c>
      <c r="C7" s="37">
        <v>34410</v>
      </c>
      <c r="D7" s="37">
        <v>47</v>
      </c>
      <c r="E7" s="37">
        <v>17</v>
      </c>
      <c r="F7" s="37">
        <v>4</v>
      </c>
      <c r="G7" s="37">
        <v>0</v>
      </c>
      <c r="H7" s="37" t="s">
        <v>98</v>
      </c>
      <c r="I7" s="37" t="s">
        <v>99</v>
      </c>
      <c r="J7" s="37" t="s">
        <v>100</v>
      </c>
      <c r="K7" s="37" t="s">
        <v>101</v>
      </c>
      <c r="L7" s="37" t="s">
        <v>102</v>
      </c>
      <c r="M7" s="37" t="s">
        <v>103</v>
      </c>
      <c r="N7" s="38" t="s">
        <v>104</v>
      </c>
      <c r="O7" s="38" t="s">
        <v>105</v>
      </c>
      <c r="P7" s="38">
        <v>33.799999999999997</v>
      </c>
      <c r="Q7" s="38">
        <v>95.3</v>
      </c>
      <c r="R7" s="38">
        <v>3564</v>
      </c>
      <c r="S7" s="38">
        <v>5515</v>
      </c>
      <c r="T7" s="38">
        <v>334.84</v>
      </c>
      <c r="U7" s="38">
        <v>16.47</v>
      </c>
      <c r="V7" s="38">
        <v>1837</v>
      </c>
      <c r="W7" s="38">
        <v>0.91</v>
      </c>
      <c r="X7" s="38">
        <v>2018.68</v>
      </c>
      <c r="Y7" s="38">
        <v>99.72</v>
      </c>
      <c r="Z7" s="38">
        <v>103.54</v>
      </c>
      <c r="AA7" s="38">
        <v>96.5</v>
      </c>
      <c r="AB7" s="38">
        <v>81.849999999999994</v>
      </c>
      <c r="AC7" s="38">
        <v>87.14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307.98</v>
      </c>
      <c r="BG7" s="38">
        <v>184.45</v>
      </c>
      <c r="BH7" s="38">
        <v>190.05</v>
      </c>
      <c r="BI7" s="38">
        <v>415.89</v>
      </c>
      <c r="BJ7" s="38">
        <v>324.60000000000002</v>
      </c>
      <c r="BK7" s="38">
        <v>1671.86</v>
      </c>
      <c r="BL7" s="38">
        <v>1673.47</v>
      </c>
      <c r="BM7" s="38">
        <v>1592.72</v>
      </c>
      <c r="BN7" s="38">
        <v>1223.96</v>
      </c>
      <c r="BO7" s="38">
        <v>1194.1500000000001</v>
      </c>
      <c r="BP7" s="38">
        <v>1209.4000000000001</v>
      </c>
      <c r="BQ7" s="38">
        <v>88.33</v>
      </c>
      <c r="BR7" s="38">
        <v>107.57</v>
      </c>
      <c r="BS7" s="38">
        <v>92.5</v>
      </c>
      <c r="BT7" s="38">
        <v>59.6</v>
      </c>
      <c r="BU7" s="38">
        <v>76.86</v>
      </c>
      <c r="BV7" s="38">
        <v>50.54</v>
      </c>
      <c r="BW7" s="38">
        <v>49.22</v>
      </c>
      <c r="BX7" s="38">
        <v>53.7</v>
      </c>
      <c r="BY7" s="38">
        <v>61.54</v>
      </c>
      <c r="BZ7" s="38">
        <v>72.260000000000005</v>
      </c>
      <c r="CA7" s="38">
        <v>74.48</v>
      </c>
      <c r="CB7" s="38">
        <v>230.66</v>
      </c>
      <c r="CC7" s="38">
        <v>190.72</v>
      </c>
      <c r="CD7" s="38">
        <v>219.87</v>
      </c>
      <c r="CE7" s="38">
        <v>341.15</v>
      </c>
      <c r="CF7" s="38">
        <v>264.16000000000003</v>
      </c>
      <c r="CG7" s="38">
        <v>320.36</v>
      </c>
      <c r="CH7" s="38">
        <v>332.02</v>
      </c>
      <c r="CI7" s="38">
        <v>300.35000000000002</v>
      </c>
      <c r="CJ7" s="38">
        <v>267.86</v>
      </c>
      <c r="CK7" s="38">
        <v>230.02</v>
      </c>
      <c r="CL7" s="38">
        <v>219.46</v>
      </c>
      <c r="CM7" s="38">
        <v>41.83</v>
      </c>
      <c r="CN7" s="38">
        <v>43.49</v>
      </c>
      <c r="CO7" s="38">
        <v>43.12</v>
      </c>
      <c r="CP7" s="38">
        <v>43.3</v>
      </c>
      <c r="CQ7" s="38">
        <v>43.67</v>
      </c>
      <c r="CR7" s="38">
        <v>34.74</v>
      </c>
      <c r="CS7" s="38">
        <v>36.65</v>
      </c>
      <c r="CT7" s="38">
        <v>37.72</v>
      </c>
      <c r="CU7" s="38">
        <v>37.08</v>
      </c>
      <c r="CV7" s="38">
        <v>42.56</v>
      </c>
      <c r="CW7" s="38">
        <v>42.82</v>
      </c>
      <c r="CX7" s="38">
        <v>82.76</v>
      </c>
      <c r="CY7" s="38">
        <v>83.92</v>
      </c>
      <c r="CZ7" s="38">
        <v>84.62</v>
      </c>
      <c r="DA7" s="38">
        <v>84.93</v>
      </c>
      <c r="DB7" s="38">
        <v>86.17</v>
      </c>
      <c r="DC7" s="38">
        <v>70.14</v>
      </c>
      <c r="DD7" s="38">
        <v>68.83</v>
      </c>
      <c r="DE7" s="38">
        <v>68.459999999999994</v>
      </c>
      <c r="DF7" s="38">
        <v>67.22</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0.81</v>
      </c>
      <c r="EG7" s="38">
        <v>0</v>
      </c>
      <c r="EH7" s="38">
        <v>0</v>
      </c>
      <c r="EI7" s="38">
        <v>0</v>
      </c>
      <c r="EJ7" s="38">
        <v>0.08</v>
      </c>
      <c r="EK7" s="38">
        <v>0.26</v>
      </c>
      <c r="EL7" s="38">
        <v>0.13</v>
      </c>
      <c r="EM7" s="38">
        <v>0.13</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2019-12-05T05:10:08Z</dcterms:created>
  <dcterms:modified xsi:type="dcterms:W3CDTF">2020-01-27T10:24:22Z</dcterms:modified>
  <cp:category/>
</cp:coreProperties>
</file>