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Y:\建設水道課\上下水道課\上水（よし子）\4.調査\総務企画課照会関係\経営比較分析表\"/>
    </mc:Choice>
  </mc:AlternateContent>
  <xr:revisionPtr revIDLastSave="0" documentId="13_ncr:1_{5EB400BC-9906-4345-924C-1C5F778612D8}" xr6:coauthVersionLast="36" xr6:coauthVersionMax="36" xr10:uidLastSave="{00000000-0000-0000-0000-000000000000}"/>
  <workbookProtection workbookAlgorithmName="SHA-512" workbookHashValue="+nKg56CREPSBw6aD4b5f5wl50JwRU5u4wZ8hg+X8IG7FIbcqeQP/6QH/uj3WbYlGDHyguNFzAOM8LBgixcukeg==" workbookSaltValue="MLDK9P/4AXsIJXO1xJIGAw==" workbookSpinCount="100000" lockStructure="1"/>
  <bookViews>
    <workbookView xWindow="0" yWindow="0" windowWidth="28800" windowHeight="121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E85" i="4"/>
  <c r="BB10" i="4"/>
  <c r="AT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<sst xmlns="http://schemas.openxmlformats.org/spreadsheetml/2006/main" count="220" uniqueCount="108">
  <si>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</si>
  <si>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</si>
  <si>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</si>
  <si>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</si>
  <si>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</si>
  <si>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</si>
  <si>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</si>
  <si>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</si>
  <si>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</si>
  <si>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</si>
  <si>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</si>
  <si>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</si>
  <si>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</si>
  <si>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</si>
  <si>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</si>
  <si>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</si>
  <si>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</si>
  <si>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</si>
  <si>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</si>
  <si>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</si>
  <si>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</si>
  <si>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</si>
  <si>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</si>
  <si>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</si>
  <si>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</si>
  <si>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</si>
  <si>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</si>
  <si>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</si>
  <si>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</si>
  <si>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</si>
  <si>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</si>
  <si>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</si>
  <si>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</si>
  <si>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</si>
  <si>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</si>
  <si>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</si>
  <si>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</si>
  <si>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</si>
  <si>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</si>
  <si>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</si>
  <si>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</si>
  <si>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</si>
  <si>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</si>
  <si>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</si>
  <si>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</si>
  <si>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</si>
  <si>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</si>
  <si>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</si>
  <si>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</si>
  <si>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</si>
  <si>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</si>
  <si>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</si>
  <si>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</si>
  <si>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</si>
  <si>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</si>
  <si>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</si>
  <si>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</si>
  <si>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</si>
  <si>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</si>
  <si>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</si>
  <si>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</si>
  <si>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</si>
  <si>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</si>
  <si>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</si>
  <si>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</si>
  <si>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</si>
  <si>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</si>
  <si>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</si>
  <si>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</si>
  <si>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</si>
  <si>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</si>
  <si>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</si>
  <si>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</si>
  <si>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</si>
  <si>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</si>
  <si>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</si>
  <si>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</si>
  <si>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</si>
  <si>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</si>
  <si>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</si>
  <si>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</si>
  <si>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</si>
  <si>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</si>
  <si>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</si>
  <si>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</si>
  <si>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</si>
  <si>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</si>
  <si>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</si>
  <si>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</si>
  <si>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</si>
  <si>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</si>
  <si>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</si>
  <si>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</si>
  <si>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平泉町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</si>
  <si>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</si>
  <si>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</si>
  <si>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</si>
  <si>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</si>
  <si>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</si>
  <si>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</si>
  <si>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</si>
  <si>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</si>
  <si>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</si>
  <si>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</si>
  <si>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</si>
  <si>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・水道は生活に不可欠で重要なライフラインであり、引き続き健全な経営の維持に努めます。　　　        　　　・水道施設更新等の財源とするため、収益につながるよう有収率向上を目指します。また、水道料金の見直しを検討していきます。　　　　　　　　　　　　　・老朽化する施設の更新や施設の耐震化等の建設事業を計画的に実施していきます。</t>
    <rPh sb="73" eb="75">
      <t>シュウエキ</t>
    </rPh>
    <rPh sb="82" eb="85">
      <t>ユウシュウリツ</t>
    </rPh>
    <rPh sb="85" eb="87">
      <t>コウジョウ</t>
    </rPh>
    <rPh sb="88" eb="90">
      <t>メザ</t>
    </rPh>
    <rPh sb="102" eb="104">
      <t>ミナオ</t>
    </rPh>
    <rPh sb="106" eb="108">
      <t>ケントウ</t>
    </rPh>
    <phoneticPr fontId="16"/>
  </si>
  <si>
    <t>・当町の水道事業における拡張事業は完了しており、今後は老朽化する施設の更新等を計画し行っていきます。　　　　　　　　　　　　　　　　　　　　　　　　　①有形固定資産減価償却率：簡易水道区域の供用開始が上水道区域より遅いため、昨年度より有形固定資産減価償却累計額が減少しています。　　　　　　　　　　            　　　　　　②管路経年化率：簡易水道区域の供用開始が上水道区域より遅いため、昨年度より経年化した管路が減少しています。　　　　　　　　　　　　　            　　　　　③管路更新率：管路更新は建設計画に基づき実施していますが、老朽管を一度に更新することは財政的に難しいため、布設替えまでは修繕で対応しています。</t>
    <rPh sb="88" eb="90">
      <t>カンイ</t>
    </rPh>
    <rPh sb="90" eb="92">
      <t>スイドウ</t>
    </rPh>
    <rPh sb="92" eb="94">
      <t>クイキ</t>
    </rPh>
    <rPh sb="95" eb="97">
      <t>キョウヨウ</t>
    </rPh>
    <rPh sb="97" eb="99">
      <t>カイシ</t>
    </rPh>
    <rPh sb="100" eb="103">
      <t>ジョウスイドウ</t>
    </rPh>
    <rPh sb="103" eb="105">
      <t>クイキ</t>
    </rPh>
    <rPh sb="107" eb="108">
      <t>オソ</t>
    </rPh>
    <rPh sb="112" eb="115">
      <t>サクネンド</t>
    </rPh>
    <rPh sb="131" eb="133">
      <t>ゲンショウ</t>
    </rPh>
    <rPh sb="168" eb="170">
      <t>カンロ</t>
    </rPh>
    <rPh sb="170" eb="173">
      <t>ケイネンカ</t>
    </rPh>
    <rPh sb="173" eb="174">
      <t>リツ</t>
    </rPh>
    <rPh sb="207" eb="209">
      <t>ゲンショウ</t>
    </rPh>
    <phoneticPr fontId="16"/>
  </si>
  <si>
    <t>・水道事業は昭和40年の一部供用開始から半世紀が経過しています。安全安心な水道水の安定供給を念頭において、経済性・効率性を重視し経常経費の節減、建設改良事業の精査などを行い、健全な事業運営に努めています。
 なお、平成30年度から簡易水道事業特別会計と会計統合しています。                                   　①経常収支比率：給水収益等による収入で水道を経営するために必要な費用は賄われています。　　　　　　　　　　　　　　　　　　②累積欠損金比率：単年度収支は黒字であり、累積欠損金はありません。　　　　　　　　　　　　　　　   　　　③流動比率：1年以内に支払うべき債務に対して支払に充てるための現金預金は不足していません。　　　　　　　　　　　　　　　　　　　④企業債残高対給水収益比率：建設改良工事費用の財源のほとんどは企業債の借入で賄っているため類似団体の平均値より高くなっています。企業債の償還計画を立て事業を実施しています。　                 ⑤料金回収率：給水に係る費用は給水収益のほか繰出基準に定める繰出金等で賄われています。　　　　　　　　　　　　　　　　　　　　　　⑥給水原価：給水人口の減少等により有収水量が減少したため給水原価は上がっています。　　　　　　　　　　　　　　　　　　　　⑦施設利用率：施設利用率は50％を上回っています。簡易水道区域の施設利用率の高いためです。なお、年間の最大配水量での施設利用率は約74.2％です。　　　　　　　　　　　　　　　　　　　　　　　⑧有収率：昨年度の80％を下回っています。簡易水道区域で漏水が多いためです。引き続き、漏水調査や夜間の流量測定を実施し有収率の向上に取り組みます。　　　　</t>
    <rPh sb="107" eb="109">
      <t>ヘイセイ</t>
    </rPh>
    <rPh sb="111" eb="113">
      <t>ネンド</t>
    </rPh>
    <rPh sb="115" eb="117">
      <t>カンイ</t>
    </rPh>
    <rPh sb="117" eb="119">
      <t>スイドウ</t>
    </rPh>
    <rPh sb="119" eb="121">
      <t>ジギョウ</t>
    </rPh>
    <rPh sb="121" eb="123">
      <t>トクベツ</t>
    </rPh>
    <rPh sb="123" eb="125">
      <t>カイケイ</t>
    </rPh>
    <rPh sb="126" eb="128">
      <t>カイケイ</t>
    </rPh>
    <rPh sb="128" eb="130">
      <t>トウゴウ</t>
    </rPh>
    <rPh sb="477" eb="479">
      <t>クリダ</t>
    </rPh>
    <rPh sb="479" eb="481">
      <t>キジュン</t>
    </rPh>
    <rPh sb="482" eb="483">
      <t>サダ</t>
    </rPh>
    <rPh sb="485" eb="487">
      <t>クリダ</t>
    </rPh>
    <rPh sb="487" eb="488">
      <t>キン</t>
    </rPh>
    <rPh sb="488" eb="489">
      <t>トウ</t>
    </rPh>
    <rPh sb="598" eb="599">
      <t>ウエ</t>
    </rPh>
    <rPh sb="606" eb="608">
      <t>カンイ</t>
    </rPh>
    <rPh sb="608" eb="610">
      <t>スイドウ</t>
    </rPh>
    <rPh sb="610" eb="612">
      <t>クイキ</t>
    </rPh>
    <rPh sb="615" eb="617">
      <t>リヨウ</t>
    </rPh>
    <rPh sb="624" eb="626">
      <t>カイケイ</t>
    </rPh>
    <rPh sb="626" eb="628">
      <t>トウゴウ</t>
    </rPh>
    <rPh sb="690" eb="693">
      <t>サクネンド</t>
    </rPh>
    <rPh sb="700" eb="702">
      <t>タハツ</t>
    </rPh>
    <rPh sb="702" eb="704">
      <t>クイキ</t>
    </rPh>
    <rPh sb="705" eb="707">
      <t>ロウスイ</t>
    </rPh>
    <rPh sb="708" eb="709">
      <t>オオ</t>
    </rPh>
    <rPh sb="713" eb="715">
      <t>カイケイ</t>
    </rPh>
    <rPh sb="715" eb="717">
      <t>トウゴウ</t>
    </rPh>
    <rPh sb="718" eb="720">
      <t>ヨウイン</t>
    </rPh>
    <rPh sb="723" eb="724">
      <t>ヒ</t>
    </rPh>
    <rPh sb="725" eb="726">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</si>
</sst>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6F5AFBCB-3CE1-49B1-AD00-734EBCF280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c:v>
                </c:pt>
                <c:pt idx="1">
                  <c:v>0.43</c:v>
                </c:pt>
                <c:pt idx="2">
                  <c:v>1.24</c:v>
                </c:pt>
                <c:pt idx="3">
                  <c:v>1.04</c:v>
                </c:pt>
                <c:pt idx="4">
                  <c:v>1.0900000000000001</c:v>
                </c:pt>
              </c:numCache>
            </c:numRef>
          </c:val>
          <c:extLst>
            <c:ext xmlns:c16="http://schemas.microsoft.com/office/drawing/2014/chart" uri="{C3380CC4-5D6E-409C-BE32-E72D297353CC}">
              <c16:uniqueId val="{00000000-B08E-4178-B94E-CDBFFCF41F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B08E-4178-B94E-CDBFFCF41F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47.7</c:v>
                </c:pt>
                <c:pt idx="1">
                  <c:v>49.77</c:v>
                </c:pt>
                <c:pt idx="2">
                  <c:v>49.19</c:v>
                </c:pt>
                <c:pt idx="3">
                  <c:v>48.7</c:v>
                </c:pt>
                <c:pt idx="4">
                  <c:v>53.65</c:v>
                </c:pt>
              </c:numCache>
            </c:numRef>
          </c:val>
          <c:extLst>
            <c:ext xmlns:c16="http://schemas.microsoft.com/office/drawing/2014/chart" uri="{C3380CC4-5D6E-409C-BE32-E72D297353CC}">
              <c16:uniqueId val="{00000000-0BE6-47D6-92A6-89DC957602A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0BE6-47D6-92A6-89DC957602A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82.37</c:v>
                </c:pt>
                <c:pt idx="1">
                  <c:v>79.790000000000006</c:v>
                </c:pt>
                <c:pt idx="2">
                  <c:v>80.53</c:v>
                </c:pt>
                <c:pt idx="3">
                  <c:v>80.03</c:v>
                </c:pt>
                <c:pt idx="4">
                  <c:v>77.45</c:v>
                </c:pt>
              </c:numCache>
            </c:numRef>
          </c:val>
          <c:extLst>
            <c:ext xmlns:c16="http://schemas.microsoft.com/office/drawing/2014/chart" uri="{C3380CC4-5D6E-409C-BE32-E72D297353CC}">
              <c16:uniqueId val="{00000000-8634-422D-B5F3-A768B5A854C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8634-422D-B5F3-A768B5A854C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104.44</c:v>
                </c:pt>
                <c:pt idx="1">
                  <c:v>119.46</c:v>
                </c:pt>
                <c:pt idx="2">
                  <c:v>114.3</c:v>
                </c:pt>
                <c:pt idx="3">
                  <c:v>112.75</c:v>
                </c:pt>
                <c:pt idx="4">
                  <c:v>104.38</c:v>
                </c:pt>
              </c:numCache>
            </c:numRef>
          </c:val>
          <c:extLst>
            <c:ext xmlns:c16="http://schemas.microsoft.com/office/drawing/2014/chart" uri="{C3380CC4-5D6E-409C-BE32-E72D297353CC}">
              <c16:uniqueId val="{00000000-D9C7-4803-9483-83021DA67DA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D9C7-4803-9483-83021DA67DA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49.57</c:v>
                </c:pt>
                <c:pt idx="1">
                  <c:v>51.15</c:v>
                </c:pt>
                <c:pt idx="2">
                  <c:v>51.26</c:v>
                </c:pt>
                <c:pt idx="3">
                  <c:v>51.71</c:v>
                </c:pt>
                <c:pt idx="4">
                  <c:v>36.590000000000003</c:v>
                </c:pt>
              </c:numCache>
            </c:numRef>
          </c:val>
          <c:extLst>
            <c:ext xmlns:c16="http://schemas.microsoft.com/office/drawing/2014/chart" uri="{C3380CC4-5D6E-409C-BE32-E72D297353CC}">
              <c16:uniqueId val="{00000000-CBA6-475E-AA75-D51922C1955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CBA6-475E-AA75-D51922C1955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19.39</c:v>
                </c:pt>
                <c:pt idx="1">
                  <c:v>21.61</c:v>
                </c:pt>
                <c:pt idx="2">
                  <c:v>26.94</c:v>
                </c:pt>
                <c:pt idx="3">
                  <c:v>25.99</c:v>
                </c:pt>
                <c:pt idx="4">
                  <c:v>12.22</c:v>
                </c:pt>
              </c:numCache>
            </c:numRef>
          </c:val>
          <c:extLst>
            <c:ext xmlns:c16="http://schemas.microsoft.com/office/drawing/2014/chart" uri="{C3380CC4-5D6E-409C-BE32-E72D297353CC}">
              <c16:uniqueId val="{00000000-B047-4A1D-BE34-C1BB0706D58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B047-4A1D-BE34-C1BB0706D58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90-49EB-A62A-A81A021425F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3290-49EB-A62A-A81A021425F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380.79</c:v>
                </c:pt>
                <c:pt idx="1">
                  <c:v>405.86</c:v>
                </c:pt>
                <c:pt idx="2">
                  <c:v>392.18</c:v>
                </c:pt>
                <c:pt idx="3">
                  <c:v>408.84</c:v>
                </c:pt>
                <c:pt idx="4">
                  <c:v>343.48</c:v>
                </c:pt>
              </c:numCache>
            </c:numRef>
          </c:val>
          <c:extLst>
            <c:ext xmlns:c16="http://schemas.microsoft.com/office/drawing/2014/chart" uri="{C3380CC4-5D6E-409C-BE32-E72D297353CC}">
              <c16:uniqueId val="{00000000-1679-4477-8898-1B2993A116D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1679-4477-8898-1B2993A116D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714.29</c:v>
                </c:pt>
                <c:pt idx="1">
                  <c:v>639.27</c:v>
                </c:pt>
                <c:pt idx="2">
                  <c:v>617.22</c:v>
                </c:pt>
                <c:pt idx="3">
                  <c:v>639.92999999999995</c:v>
                </c:pt>
                <c:pt idx="4">
                  <c:v>722.09</c:v>
                </c:pt>
              </c:numCache>
            </c:numRef>
          </c:val>
          <c:extLst>
            <c:ext xmlns:c16="http://schemas.microsoft.com/office/drawing/2014/chart" uri="{C3380CC4-5D6E-409C-BE32-E72D297353CC}">
              <c16:uniqueId val="{00000000-96B4-46FC-ACBF-014A80ACE80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96B4-46FC-ACBF-014A80ACE80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100.94</c:v>
                </c:pt>
                <c:pt idx="1">
                  <c:v>116.93</c:v>
                </c:pt>
                <c:pt idx="2">
                  <c:v>108.56</c:v>
                </c:pt>
                <c:pt idx="3">
                  <c:v>106.97</c:v>
                </c:pt>
                <c:pt idx="4">
                  <c:v>90.04</c:v>
                </c:pt>
              </c:numCache>
            </c:numRef>
          </c:val>
          <c:extLst>
            <c:ext xmlns:c16="http://schemas.microsoft.com/office/drawing/2014/chart" uri="{C3380CC4-5D6E-409C-BE32-E72D297353CC}">
              <c16:uniqueId val="{00000000-96EA-40A2-8DCA-32A1D347E2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96EA-40A2-8DCA-32A1D347E2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241.24</c:v>
                </c:pt>
                <c:pt idx="1">
                  <c:v>221.88</c:v>
                </c:pt>
                <c:pt idx="2">
                  <c:v>245.95</c:v>
                </c:pt>
                <c:pt idx="3">
                  <c:v>250.89</c:v>
                </c:pt>
                <c:pt idx="4">
                  <c:v>292.2</c:v>
                </c:pt>
              </c:numCache>
            </c:numRef>
          </c:val>
          <c:extLst>
            <c:ext xmlns:c16="http://schemas.microsoft.com/office/drawing/2014/chart" uri="{C3380CC4-5D6E-409C-BE32-E72D297353CC}">
              <c16:uniqueId val="{00000000-DF9F-45CE-B6B9-F87F34CAADA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DF9F-45CE-B6B9-F87F34CAADA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岩手県　平泉町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7643</v>
      </c>
      <c r="AM8" s="60"/>
      <c r="AN8" s="60"/>
      <c r="AO8" s="60"/>
      <c r="AP8" s="60"/>
      <c r="AQ8" s="60"/>
      <c r="AR8" s="60"/>
      <c r="AS8" s="60"/>
      <c r="AT8" s="51">
        <f>データ!$S$6</f>
        <v>63.39</v>
      </c>
      <c r="AU8" s="52"/>
      <c r="AV8" s="52"/>
      <c r="AW8" s="52"/>
      <c r="AX8" s="52"/>
      <c r="AY8" s="52"/>
      <c r="AZ8" s="52"/>
      <c r="BA8" s="52"/>
      <c r="BB8" s="53">
        <f>データ!$T$6</f>
        <v>120.57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48.79</v>
      </c>
      <c r="J10" s="52"/>
      <c r="K10" s="52"/>
      <c r="L10" s="52"/>
      <c r="M10" s="52"/>
      <c r="N10" s="52"/>
      <c r="O10" s="63"/>
      <c r="P10" s="53">
        <f>データ!$P$6</f>
        <v>73.52</v>
      </c>
      <c r="Q10" s="53"/>
      <c r="R10" s="53"/>
      <c r="S10" s="53"/>
      <c r="T10" s="53"/>
      <c r="U10" s="53"/>
      <c r="V10" s="53"/>
      <c r="W10" s="60">
        <f>データ!$Q$6</f>
        <v>4795</v>
      </c>
      <c r="X10" s="60"/>
      <c r="Y10" s="60"/>
      <c r="Z10" s="60"/>
      <c r="AA10" s="60"/>
      <c r="AB10" s="60"/>
      <c r="AC10" s="60"/>
      <c r="AD10" s="2"/>
      <c r="AE10" s="2"/>
      <c r="AF10" s="2"/>
      <c r="AG10" s="2"/>
      <c r="AH10" s="4"/>
      <c r="AI10" s="4"/>
      <c r="AJ10" s="4"/>
      <c r="AK10" s="4"/>
      <c r="AL10" s="60">
        <f>データ!$U$6</f>
        <v>8223</v>
      </c>
      <c r="AM10" s="60"/>
      <c r="AN10" s="60"/>
      <c r="AO10" s="60"/>
      <c r="AP10" s="60"/>
      <c r="AQ10" s="60"/>
      <c r="AR10" s="60"/>
      <c r="AS10" s="60"/>
      <c r="AT10" s="51">
        <f>データ!$V$6</f>
        <v>27.43</v>
      </c>
      <c r="AU10" s="52"/>
      <c r="AV10" s="52"/>
      <c r="AW10" s="52"/>
      <c r="AX10" s="52"/>
      <c r="AY10" s="52"/>
      <c r="AZ10" s="52"/>
      <c r="BA10" s="52"/>
      <c r="BB10" s="53">
        <f>データ!$W$6</f>
        <v>299.77999999999997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jn+7yynkBJARMId8jS69SBjBYNpl4zA28WkW87JP7Nd4TQWFx8tAxB5CXuW5XtHskSLGTx15R73cdiGFRtZQQ==" saltValue="080YY+gwv9lsgBBh7Gog1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34029</v>
      </c>
      <c r="D6" s="34">
        <f t="shared" si="3"/>
        <v>46</v>
      </c>
      <c r="E6" s="34">
        <f t="shared" si="3"/>
        <v>1</v>
      </c>
      <c r="F6" s="34">
        <f t="shared" si="3"/>
        <v>0</v>
      </c>
      <c r="G6" s="34">
        <f t="shared" si="3"/>
        <v>1</v>
      </c>
      <c r="H6" s="34" t="str">
        <f t="shared" si="3"/>
        <v>岩手県　平泉町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48.79</v>
      </c>
      <c r="P6" s="35">
        <f t="shared" si="3"/>
        <v>73.52</v>
      </c>
      <c r="Q6" s="35">
        <f t="shared" si="3"/>
        <v>4795</v>
      </c>
      <c r="R6" s="35">
        <f t="shared" si="3"/>
        <v>7643</v>
      </c>
      <c r="S6" s="35">
        <f t="shared" si="3"/>
        <v>63.39</v>
      </c>
      <c r="T6" s="35">
        <f t="shared" si="3"/>
        <v>120.57</v>
      </c>
      <c r="U6" s="35">
        <f t="shared" si="3"/>
        <v>8223</v>
      </c>
      <c r="V6" s="35">
        <f t="shared" si="3"/>
        <v>27.43</v>
      </c>
      <c r="W6" s="35">
        <f t="shared" si="3"/>
        <v>299.77999999999997</v>
      </c>
      <c r="X6" s="36">
        <f>IF(X7="",NA(),X7)</f>
        <v>104.44</v>
      </c>
      <c r="Y6" s="36">
        <f t="shared" ref="Y6:AG6" si="4">IF(Y7="",NA(),Y7)</f>
        <v>119.46</v>
      </c>
      <c r="Z6" s="36">
        <f t="shared" si="4"/>
        <v>114.3</v>
      </c>
      <c r="AA6" s="36">
        <f t="shared" si="4"/>
        <v>112.75</v>
      </c>
      <c r="AB6" s="36">
        <f t="shared" si="4"/>
        <v>104.38</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380.79</v>
      </c>
      <c r="AU6" s="36">
        <f t="shared" ref="AU6:BC6" si="6">IF(AU7="",NA(),AU7)</f>
        <v>405.86</v>
      </c>
      <c r="AV6" s="36">
        <f t="shared" si="6"/>
        <v>392.18</v>
      </c>
      <c r="AW6" s="36">
        <f t="shared" si="6"/>
        <v>408.84</v>
      </c>
      <c r="AX6" s="36">
        <f t="shared" si="6"/>
        <v>343.48</v>
      </c>
      <c r="AY6" s="36">
        <f t="shared" si="6"/>
        <v>434.72</v>
      </c>
      <c r="AZ6" s="36">
        <f t="shared" si="6"/>
        <v>416.14</v>
      </c>
      <c r="BA6" s="36">
        <f t="shared" si="6"/>
        <v>371.89</v>
      </c>
      <c r="BB6" s="36">
        <f t="shared" si="6"/>
        <v>293.23</v>
      </c>
      <c r="BC6" s="36">
        <f t="shared" si="6"/>
        <v>300.14</v>
      </c>
      <c r="BD6" s="35" t="str">
        <f>IF(BD7="","",IF(BD7="-","【-】","【"&amp;SUBSTITUTE(TEXT(BD7,"#,##0.00"),"-","△")&amp;"】"))</f>
        <v>【261.93】</v>
      </c>
      <c r="BE6" s="36">
        <f>IF(BE7="",NA(),BE7)</f>
        <v>714.29</v>
      </c>
      <c r="BF6" s="36">
        <f t="shared" ref="BF6:BN6" si="7">IF(BF7="",NA(),BF7)</f>
        <v>639.27</v>
      </c>
      <c r="BG6" s="36">
        <f t="shared" si="7"/>
        <v>617.22</v>
      </c>
      <c r="BH6" s="36">
        <f t="shared" si="7"/>
        <v>639.92999999999995</v>
      </c>
      <c r="BI6" s="36">
        <f t="shared" si="7"/>
        <v>722.09</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100.94</v>
      </c>
      <c r="BQ6" s="36">
        <f t="shared" ref="BQ6:BY6" si="8">IF(BQ7="",NA(),BQ7)</f>
        <v>116.93</v>
      </c>
      <c r="BR6" s="36">
        <f t="shared" si="8"/>
        <v>108.56</v>
      </c>
      <c r="BS6" s="36">
        <f t="shared" si="8"/>
        <v>106.97</v>
      </c>
      <c r="BT6" s="36">
        <f t="shared" si="8"/>
        <v>90.04</v>
      </c>
      <c r="BU6" s="36">
        <f t="shared" si="8"/>
        <v>93.66</v>
      </c>
      <c r="BV6" s="36">
        <f t="shared" si="8"/>
        <v>92.76</v>
      </c>
      <c r="BW6" s="36">
        <f t="shared" si="8"/>
        <v>93.28</v>
      </c>
      <c r="BX6" s="36">
        <f t="shared" si="8"/>
        <v>87.51</v>
      </c>
      <c r="BY6" s="36">
        <f t="shared" si="8"/>
        <v>84.77</v>
      </c>
      <c r="BZ6" s="35" t="str">
        <f>IF(BZ7="","",IF(BZ7="-","【-】","【"&amp;SUBSTITUTE(TEXT(BZ7,"#,##0.00"),"-","△")&amp;"】"))</f>
        <v>【103.91】</v>
      </c>
      <c r="CA6" s="36">
        <f>IF(CA7="",NA(),CA7)</f>
        <v>241.24</v>
      </c>
      <c r="CB6" s="36">
        <f t="shared" ref="CB6:CJ6" si="9">IF(CB7="",NA(),CB7)</f>
        <v>221.88</v>
      </c>
      <c r="CC6" s="36">
        <f t="shared" si="9"/>
        <v>245.95</v>
      </c>
      <c r="CD6" s="36">
        <f t="shared" si="9"/>
        <v>250.89</v>
      </c>
      <c r="CE6" s="36">
        <f t="shared" si="9"/>
        <v>292.2</v>
      </c>
      <c r="CF6" s="36">
        <f t="shared" si="9"/>
        <v>208.21</v>
      </c>
      <c r="CG6" s="36">
        <f t="shared" si="9"/>
        <v>208.67</v>
      </c>
      <c r="CH6" s="36">
        <f t="shared" si="9"/>
        <v>208.29</v>
      </c>
      <c r="CI6" s="36">
        <f t="shared" si="9"/>
        <v>218.42</v>
      </c>
      <c r="CJ6" s="36">
        <f t="shared" si="9"/>
        <v>227.27</v>
      </c>
      <c r="CK6" s="35" t="str">
        <f>IF(CK7="","",IF(CK7="-","【-】","【"&amp;SUBSTITUTE(TEXT(CK7,"#,##0.00"),"-","△")&amp;"】"))</f>
        <v>【167.11】</v>
      </c>
      <c r="CL6" s="36">
        <f>IF(CL7="",NA(),CL7)</f>
        <v>47.7</v>
      </c>
      <c r="CM6" s="36">
        <f t="shared" ref="CM6:CU6" si="10">IF(CM7="",NA(),CM7)</f>
        <v>49.77</v>
      </c>
      <c r="CN6" s="36">
        <f t="shared" si="10"/>
        <v>49.19</v>
      </c>
      <c r="CO6" s="36">
        <f t="shared" si="10"/>
        <v>48.7</v>
      </c>
      <c r="CP6" s="36">
        <f t="shared" si="10"/>
        <v>53.65</v>
      </c>
      <c r="CQ6" s="36">
        <f t="shared" si="10"/>
        <v>49.22</v>
      </c>
      <c r="CR6" s="36">
        <f t="shared" si="10"/>
        <v>49.08</v>
      </c>
      <c r="CS6" s="36">
        <f t="shared" si="10"/>
        <v>49.32</v>
      </c>
      <c r="CT6" s="36">
        <f t="shared" si="10"/>
        <v>50.24</v>
      </c>
      <c r="CU6" s="36">
        <f t="shared" si="10"/>
        <v>50.29</v>
      </c>
      <c r="CV6" s="35" t="str">
        <f>IF(CV7="","",IF(CV7="-","【-】","【"&amp;SUBSTITUTE(TEXT(CV7,"#,##0.00"),"-","△")&amp;"】"))</f>
        <v>【60.27】</v>
      </c>
      <c r="CW6" s="36">
        <f>IF(CW7="",NA(),CW7)</f>
        <v>82.37</v>
      </c>
      <c r="CX6" s="36">
        <f t="shared" ref="CX6:DF6" si="11">IF(CX7="",NA(),CX7)</f>
        <v>79.790000000000006</v>
      </c>
      <c r="CY6" s="36">
        <f t="shared" si="11"/>
        <v>80.53</v>
      </c>
      <c r="CZ6" s="36">
        <f t="shared" si="11"/>
        <v>80.03</v>
      </c>
      <c r="DA6" s="36">
        <f t="shared" si="11"/>
        <v>77.45</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49.57</v>
      </c>
      <c r="DI6" s="36">
        <f t="shared" ref="DI6:DQ6" si="12">IF(DI7="",NA(),DI7)</f>
        <v>51.15</v>
      </c>
      <c r="DJ6" s="36">
        <f t="shared" si="12"/>
        <v>51.26</v>
      </c>
      <c r="DK6" s="36">
        <f t="shared" si="12"/>
        <v>51.71</v>
      </c>
      <c r="DL6" s="36">
        <f t="shared" si="12"/>
        <v>36.590000000000003</v>
      </c>
      <c r="DM6" s="36">
        <f t="shared" si="12"/>
        <v>46.12</v>
      </c>
      <c r="DN6" s="36">
        <f t="shared" si="12"/>
        <v>47.44</v>
      </c>
      <c r="DO6" s="36">
        <f t="shared" si="12"/>
        <v>48.3</v>
      </c>
      <c r="DP6" s="36">
        <f t="shared" si="12"/>
        <v>45.14</v>
      </c>
      <c r="DQ6" s="36">
        <f t="shared" si="12"/>
        <v>45.85</v>
      </c>
      <c r="DR6" s="35" t="str">
        <f>IF(DR7="","",IF(DR7="-","【-】","【"&amp;SUBSTITUTE(TEXT(DR7,"#,##0.00"),"-","△")&amp;"】"))</f>
        <v>【48.85】</v>
      </c>
      <c r="DS6" s="36">
        <f>IF(DS7="",NA(),DS7)</f>
        <v>19.39</v>
      </c>
      <c r="DT6" s="36">
        <f t="shared" ref="DT6:EB6" si="13">IF(DT7="",NA(),DT7)</f>
        <v>21.61</v>
      </c>
      <c r="DU6" s="36">
        <f t="shared" si="13"/>
        <v>26.94</v>
      </c>
      <c r="DV6" s="36">
        <f t="shared" si="13"/>
        <v>25.99</v>
      </c>
      <c r="DW6" s="36">
        <f t="shared" si="13"/>
        <v>12.22</v>
      </c>
      <c r="DX6" s="36">
        <f t="shared" si="13"/>
        <v>9.86</v>
      </c>
      <c r="DY6" s="36">
        <f t="shared" si="13"/>
        <v>11.16</v>
      </c>
      <c r="DZ6" s="36">
        <f t="shared" si="13"/>
        <v>12.43</v>
      </c>
      <c r="EA6" s="36">
        <f t="shared" si="13"/>
        <v>13.58</v>
      </c>
      <c r="EB6" s="36">
        <f t="shared" si="13"/>
        <v>14.13</v>
      </c>
      <c r="EC6" s="35" t="str">
        <f>IF(EC7="","",IF(EC7="-","【-】","【"&amp;SUBSTITUTE(TEXT(EC7,"#,##0.00"),"-","△")&amp;"】"))</f>
        <v>【17.80】</v>
      </c>
      <c r="ED6" s="36">
        <f>IF(ED7="",NA(),ED7)</f>
        <v>0.5</v>
      </c>
      <c r="EE6" s="36">
        <f t="shared" ref="EE6:EM6" si="14">IF(EE7="",NA(),EE7)</f>
        <v>0.43</v>
      </c>
      <c r="EF6" s="36">
        <f t="shared" si="14"/>
        <v>1.24</v>
      </c>
      <c r="EG6" s="36">
        <f t="shared" si="14"/>
        <v>1.04</v>
      </c>
      <c r="EH6" s="36">
        <f t="shared" si="14"/>
        <v>1.0900000000000001</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34029</v>
      </c>
      <c r="D7" s="38">
        <v>46</v>
      </c>
      <c r="E7" s="38">
        <v>1</v>
      </c>
      <c r="F7" s="38">
        <v>0</v>
      </c>
      <c r="G7" s="38">
        <v>1</v>
      </c>
      <c r="H7" s="38" t="s">
        <v>93</v>
      </c>
      <c r="I7" s="38" t="s">
        <v>94</v>
      </c>
      <c r="J7" s="38" t="s">
        <v>95</v>
      </c>
      <c r="K7" s="38" t="s">
        <v>96</v>
      </c>
      <c r="L7" s="38" t="s">
        <v>97</v>
      </c>
      <c r="M7" s="38" t="s">
        <v>98</v>
      </c>
      <c r="N7" s="39" t="s">
        <v>99</v>
      </c>
      <c r="O7" s="39">
        <v>48.79</v>
      </c>
      <c r="P7" s="39">
        <v>73.52</v>
      </c>
      <c r="Q7" s="39">
        <v>4795</v>
      </c>
      <c r="R7" s="39">
        <v>7643</v>
      </c>
      <c r="S7" s="39">
        <v>63.39</v>
      </c>
      <c r="T7" s="39">
        <v>120.57</v>
      </c>
      <c r="U7" s="39">
        <v>8223</v>
      </c>
      <c r="V7" s="39">
        <v>27.43</v>
      </c>
      <c r="W7" s="39">
        <v>299.77999999999997</v>
      </c>
      <c r="X7" s="39">
        <v>104.44</v>
      </c>
      <c r="Y7" s="39">
        <v>119.46</v>
      </c>
      <c r="Z7" s="39">
        <v>114.3</v>
      </c>
      <c r="AA7" s="39">
        <v>112.75</v>
      </c>
      <c r="AB7" s="39">
        <v>104.38</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380.79</v>
      </c>
      <c r="AU7" s="39">
        <v>405.86</v>
      </c>
      <c r="AV7" s="39">
        <v>392.18</v>
      </c>
      <c r="AW7" s="39">
        <v>408.84</v>
      </c>
      <c r="AX7" s="39">
        <v>343.48</v>
      </c>
      <c r="AY7" s="39">
        <v>434.72</v>
      </c>
      <c r="AZ7" s="39">
        <v>416.14</v>
      </c>
      <c r="BA7" s="39">
        <v>371.89</v>
      </c>
      <c r="BB7" s="39">
        <v>293.23</v>
      </c>
      <c r="BC7" s="39">
        <v>300.14</v>
      </c>
      <c r="BD7" s="39">
        <v>261.93</v>
      </c>
      <c r="BE7" s="39">
        <v>714.29</v>
      </c>
      <c r="BF7" s="39">
        <v>639.27</v>
      </c>
      <c r="BG7" s="39">
        <v>617.22</v>
      </c>
      <c r="BH7" s="39">
        <v>639.92999999999995</v>
      </c>
      <c r="BI7" s="39">
        <v>722.09</v>
      </c>
      <c r="BJ7" s="39">
        <v>495.76</v>
      </c>
      <c r="BK7" s="39">
        <v>487.22</v>
      </c>
      <c r="BL7" s="39">
        <v>483.11</v>
      </c>
      <c r="BM7" s="39">
        <v>542.29999999999995</v>
      </c>
      <c r="BN7" s="39">
        <v>566.65</v>
      </c>
      <c r="BO7" s="39">
        <v>270.45999999999998</v>
      </c>
      <c r="BP7" s="39">
        <v>100.94</v>
      </c>
      <c r="BQ7" s="39">
        <v>116.93</v>
      </c>
      <c r="BR7" s="39">
        <v>108.56</v>
      </c>
      <c r="BS7" s="39">
        <v>106.97</v>
      </c>
      <c r="BT7" s="39">
        <v>90.04</v>
      </c>
      <c r="BU7" s="39">
        <v>93.66</v>
      </c>
      <c r="BV7" s="39">
        <v>92.76</v>
      </c>
      <c r="BW7" s="39">
        <v>93.28</v>
      </c>
      <c r="BX7" s="39">
        <v>87.51</v>
      </c>
      <c r="BY7" s="39">
        <v>84.77</v>
      </c>
      <c r="BZ7" s="39">
        <v>103.91</v>
      </c>
      <c r="CA7" s="39">
        <v>241.24</v>
      </c>
      <c r="CB7" s="39">
        <v>221.88</v>
      </c>
      <c r="CC7" s="39">
        <v>245.95</v>
      </c>
      <c r="CD7" s="39">
        <v>250.89</v>
      </c>
      <c r="CE7" s="39">
        <v>292.2</v>
      </c>
      <c r="CF7" s="39">
        <v>208.21</v>
      </c>
      <c r="CG7" s="39">
        <v>208.67</v>
      </c>
      <c r="CH7" s="39">
        <v>208.29</v>
      </c>
      <c r="CI7" s="39">
        <v>218.42</v>
      </c>
      <c r="CJ7" s="39">
        <v>227.27</v>
      </c>
      <c r="CK7" s="39">
        <v>167.11</v>
      </c>
      <c r="CL7" s="39">
        <v>47.7</v>
      </c>
      <c r="CM7" s="39">
        <v>49.77</v>
      </c>
      <c r="CN7" s="39">
        <v>49.19</v>
      </c>
      <c r="CO7" s="39">
        <v>48.7</v>
      </c>
      <c r="CP7" s="39">
        <v>53.65</v>
      </c>
      <c r="CQ7" s="39">
        <v>49.22</v>
      </c>
      <c r="CR7" s="39">
        <v>49.08</v>
      </c>
      <c r="CS7" s="39">
        <v>49.32</v>
      </c>
      <c r="CT7" s="39">
        <v>50.24</v>
      </c>
      <c r="CU7" s="39">
        <v>50.29</v>
      </c>
      <c r="CV7" s="39">
        <v>60.27</v>
      </c>
      <c r="CW7" s="39">
        <v>82.37</v>
      </c>
      <c r="CX7" s="39">
        <v>79.790000000000006</v>
      </c>
      <c r="CY7" s="39">
        <v>80.53</v>
      </c>
      <c r="CZ7" s="39">
        <v>80.03</v>
      </c>
      <c r="DA7" s="39">
        <v>77.45</v>
      </c>
      <c r="DB7" s="39">
        <v>79.48</v>
      </c>
      <c r="DC7" s="39">
        <v>79.3</v>
      </c>
      <c r="DD7" s="39">
        <v>79.34</v>
      </c>
      <c r="DE7" s="39">
        <v>78.650000000000006</v>
      </c>
      <c r="DF7" s="39">
        <v>77.73</v>
      </c>
      <c r="DG7" s="39">
        <v>89.92</v>
      </c>
      <c r="DH7" s="39">
        <v>49.57</v>
      </c>
      <c r="DI7" s="39">
        <v>51.15</v>
      </c>
      <c r="DJ7" s="39">
        <v>51.26</v>
      </c>
      <c r="DK7" s="39">
        <v>51.71</v>
      </c>
      <c r="DL7" s="39">
        <v>36.590000000000003</v>
      </c>
      <c r="DM7" s="39">
        <v>46.12</v>
      </c>
      <c r="DN7" s="39">
        <v>47.44</v>
      </c>
      <c r="DO7" s="39">
        <v>48.3</v>
      </c>
      <c r="DP7" s="39">
        <v>45.14</v>
      </c>
      <c r="DQ7" s="39">
        <v>45.85</v>
      </c>
      <c r="DR7" s="39">
        <v>48.85</v>
      </c>
      <c r="DS7" s="39">
        <v>19.39</v>
      </c>
      <c r="DT7" s="39">
        <v>21.61</v>
      </c>
      <c r="DU7" s="39">
        <v>26.94</v>
      </c>
      <c r="DV7" s="39">
        <v>25.99</v>
      </c>
      <c r="DW7" s="39">
        <v>12.22</v>
      </c>
      <c r="DX7" s="39">
        <v>9.86</v>
      </c>
      <c r="DY7" s="39">
        <v>11.16</v>
      </c>
      <c r="DZ7" s="39">
        <v>12.43</v>
      </c>
      <c r="EA7" s="39">
        <v>13.58</v>
      </c>
      <c r="EB7" s="39">
        <v>14.13</v>
      </c>
      <c r="EC7" s="39">
        <v>17.8</v>
      </c>
      <c r="ED7" s="39">
        <v>0.5</v>
      </c>
      <c r="EE7" s="39">
        <v>0.43</v>
      </c>
      <c r="EF7" s="39">
        <v>1.24</v>
      </c>
      <c r="EG7" s="39">
        <v>1.04</v>
      </c>
      <c r="EH7" s="39">
        <v>1.0900000000000001</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菅原久美子</cp:lastModifiedBy>
  <cp:lastPrinted>2020-01-16T02:00:38Z</cp:lastPrinted>
  <dcterms:created xsi:type="dcterms:W3CDTF">2019-12-05T04:08:58Z</dcterms:created>
  <dcterms:modified xsi:type="dcterms:W3CDTF">2020-01-16T02:00:43Z</dcterms:modified>
  <cp:category/>
</cp:coreProperties>
</file>