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BxuGnjso3yPgJ1hD3SXNSHqacSFK1sZHrCtzDS5XuvHTfSCNMAdvUv1zGPLJxQfcvVVUzCNYpg5NBrlQQUVkg==" workbookSaltValue="ImSwNSVJOGmNDvxkQN4VzQ==" workbookSpinCount="100000" lockStructure="1"/>
  <bookViews>
    <workbookView xWindow="0" yWindow="0" windowWidth="15360" windowHeight="7632"/>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GQ53" i="4" s="1"/>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HJ31" i="4" s="1"/>
  <c r="AM7" i="5"/>
  <c r="GQ31" i="4" s="1"/>
  <c r="AL7" i="5"/>
  <c r="FX31" i="4" s="1"/>
  <c r="AK7" i="5"/>
  <c r="AJ7" i="5"/>
  <c r="EL31" i="4" s="1"/>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FE31" i="4"/>
  <c r="BZ31" i="4"/>
  <c r="BG31" i="4"/>
  <c r="LJ10" i="4"/>
  <c r="JQ10" i="4"/>
  <c r="B10" i="4"/>
  <c r="JQ8" i="4"/>
  <c r="HX8" i="4"/>
  <c r="FJ8" i="4"/>
  <c r="CF8" i="4"/>
  <c r="AQ8" i="4"/>
  <c r="B8" i="4"/>
  <c r="BZ76" i="4" l="1"/>
  <c r="MI76" i="4"/>
  <c r="HJ51" i="4"/>
  <c r="MA30" i="4"/>
  <c r="HJ30" i="4"/>
  <c r="IT76" i="4"/>
  <c r="CS51" i="4"/>
  <c r="MA51" i="4"/>
  <c r="CS30" i="4"/>
  <c r="C11" i="5"/>
  <c r="D11" i="5"/>
  <c r="E11" i="5"/>
  <c r="B11" i="5"/>
  <c r="BK76" i="4" l="1"/>
  <c r="LH51" i="4"/>
  <c r="LT76" i="4"/>
  <c r="GQ51" i="4"/>
  <c r="LH30" i="4"/>
  <c r="BZ30" i="4"/>
  <c r="IE76" i="4"/>
  <c r="BZ51" i="4"/>
  <c r="GQ30" i="4"/>
  <c r="BG30" i="4"/>
  <c r="KO51" i="4"/>
  <c r="FX30" i="4"/>
  <c r="AV76" i="4"/>
  <c r="HP76" i="4"/>
  <c r="LE76" i="4"/>
  <c r="FX51" i="4"/>
  <c r="KO30" i="4"/>
  <c r="BG51" i="4"/>
  <c r="KP76" i="4"/>
  <c r="HA76" i="4"/>
  <c r="AN51" i="4"/>
  <c r="FE30" i="4"/>
  <c r="AN30" i="4"/>
  <c r="FE51" i="4"/>
  <c r="AG76" i="4"/>
  <c r="JV51" i="4"/>
  <c r="JV30" i="4"/>
  <c r="R76" i="4"/>
  <c r="JC51" i="4"/>
  <c r="KA76" i="4"/>
  <c r="EL51" i="4"/>
  <c r="JC30" i="4"/>
  <c r="GL76" i="4"/>
  <c r="U51" i="4"/>
  <c r="EL30" i="4"/>
  <c r="U30"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<sst xmlns="http://schemas.openxmlformats.org/spreadsheetml/2006/main" count="278" uniqueCount="132">
  <si>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</si>
  <si>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</si>
  <si>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</si>
  <si>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</si>
  <si>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</si>
  <si>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</si>
  <si>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</si>
  <si>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</si>
  <si>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</si>
  <si>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</si>
  <si>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</si>
  <si>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</si>
  <si>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</si>
  <si>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</si>
  <si>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</si>
  <si>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</si>
  <si>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</si>
  <si>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</si>
  <si>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</si>
  <si>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</si>
  <si>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</si>
  <si>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</si>
  <si>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</si>
  <si>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</si>
  <si>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</si>
  <si>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</si>
  <si>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</si>
  <si>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</si>
  <si>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</si>
  <si>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</si>
  <si>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</si>
  <si>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</si>
  <si>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</si>
  <si>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</si>
  <si>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</si>
  <si>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</si>
  <si>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</si>
  <si>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</si>
  <si>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</si>
  <si>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</si>
  <si>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</si>
  <si>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</si>
  <si>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</si>
  <si>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</si>
  <si>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</si>
  <si>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</si>
  <si>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</si>
  <si>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</si>
  <si>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</si>
  <si>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</si>
  <si>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</si>
  <si>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</si>
  <si>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</si>
  <si>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</si>
  <si>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</si>
  <si>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</si>
  <si>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</si>
  <si>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</si>
  <si>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</si>
  <si>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</si>
  <si>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</si>
  <si>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</si>
  <si>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</si>
  <si>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</si>
  <si>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</si>
  <si>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</si>
  <si>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</si>
  <si>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</si>
  <si>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</si>
  <si>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</si>
  <si>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</si>
  <si>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</si>
  <si>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</si>
  <si>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</si>
  <si>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</si>
  <si>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</si>
  <si>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</si>
  <si>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</si>
  <si>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</si>
  <si>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</si>
  <si>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</si>
  <si>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</si>
  <si>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</si>
  <si>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</si>
  <si>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</si>
  <si>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</si>
  <si>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</si>
  <si>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</si>
  <si>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</si>
  <si>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</si>
  <si>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</si>
  <si>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</si>
  <si>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</si>
  <si>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</si>
  <si>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</si>
  <si>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</si>
  <si>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</si>
  <si>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</si>
  <si>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</si>
  <si>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</si>
  <si>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</si>
  <si>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当該値(N-2)</t>
    <phoneticPr fontId="5"/>
  </si>
  <si>
    <t>当該値(N-1)</t>
    <phoneticPr fontId="5"/>
  </si>
  <si>
    <t>当該値(N-3)</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</si>
  <si>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</si>
  <si>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</si>
  <si>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</si>
  <si>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</si>
  <si>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</si>
  <si>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</si>
  <si>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</si>
  <si>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岩手県　平泉町</t>
  </si>
  <si>
    <t>中尊寺第1駐車場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</si>
  <si>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</si>
  <si>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</si>
  <si>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</si>
  <si>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</si>
  <si>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</si>
  <si>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</si>
  <si>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</si>
  <si>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</si>
  <si>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</si>
  <si>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</si>
  <si>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</si>
  <si>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</si>
  <si>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</si>
  <si>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</si>
  <si>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</si>
  <si>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「稼働率」は100％を超えており、類似団体と比較すると、ほぼ平均値であることから、駐車場としての需要は十分であると考えられます。</t>
    <phoneticPr fontId="5"/>
  </si>
  <si>
    <t>　「企業債残高対料金収入比率」は企業債残高がないことから０となっており、必要な更新投資については町営駐車場全体の設備状況を考慮しつつ、時期を計りながら実施しています。</t>
    <rPh sb="48" eb="50">
      <t>チョウエイ</t>
    </rPh>
    <rPh sb="50" eb="53">
      <t>チュウシャジョウ</t>
    </rPh>
    <rPh sb="53" eb="55">
      <t>ゼンタイ</t>
    </rPh>
    <rPh sb="56" eb="58">
      <t>セツビ</t>
    </rPh>
    <phoneticPr fontId="5"/>
  </si>
  <si>
    <t>当施設は類似施設との比較では経常収支比率が約1/2に留まっているものの、直近の5か年は100％以上の割合を維持しながら、一般会計からの補助金及び企業債に依存しない独立採算制のもとに安定した経営を維持しています。
　また、今後も中尊寺への参拝や各種行事における利用が見込めることから、依然として施設需要は高いと考えられます。
　しかし、今後施設の老朽化など、周辺の環境変化を考慮し、駐車料金の見直しなどの改善策の検討に努めます。
　</t>
    <rPh sb="53" eb="55">
      <t>イジ</t>
    </rPh>
    <rPh sb="118" eb="120">
      <t>サンパイ</t>
    </rPh>
    <rPh sb="169" eb="171">
      <t>シセツ</t>
    </rPh>
    <rPh sb="172" eb="175">
      <t>ロウキュウカ</t>
    </rPh>
    <rPh sb="178" eb="180">
      <t>シュウヘン</t>
    </rPh>
    <rPh sb="205" eb="207">
      <t>ケントウ</t>
    </rPh>
    <phoneticPr fontId="5"/>
  </si>
  <si>
    <t xml:space="preserve"> 　「収益的収支比率」は、直近5か年は100％以上を維持しており、健全な経営状態を保っています。
　「他会計補助金比率」、「駐車台数一台当たりの他会計補助金額」は、H26からH30の５年間は０％を維持しており、一般会計からの依存度は低い状態です。　
　「売上高ＧＯＰ比率」は類似施設と比較すると平均値と同等であることから、高い収益性を保っています。
　「ＥＢＩＴＤＡ」はH26からH28の３年間は平均値を上回っており、H29では平均値を185千円下回ったものの、H30では再び平均値を上回る数値となっていることから、依然として高い収益性を持つ施設であると考えられます。</t>
    <rPh sb="236" eb="237">
      <t>フタタ</t>
    </rPh>
    <rPh sb="238" eb="241">
      <t>ヘイキンチ</t>
    </rPh>
    <rPh sb="242" eb="244">
      <t>ウワマワ</t>
    </rPh>
    <rPh sb="245" eb="247">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</si>
</sst>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129.4</c:v>
                </c:pt>
                <c:pt idx="1">
                  <c:v>136.4</c:v>
                </c:pt>
                <c:pt idx="2">
                  <c:v>139.9</c:v>
                </c:pt>
                <c:pt idx="3">
                  <c:v>128.4</c:v>
                </c:pt>
                <c:pt idx="4">
                  <c:v>134</c:v>
                </c:pt>
              </c:numCache>
            </c:numRef>
          </c:val>
          <c:extLst xmlns:c16r2="http://schemas.microsoft.com/office/drawing/2015/06/chart">
            <c:ext xmlns:c16="http://schemas.microsoft.com/office/drawing/2014/chart" uri="{C3380CC4-5D6E-409C-BE32-E72D297353CC}">
              <c16:uniqueId val="{00000000-D485-4128-9278-AA8CACF48953}"/>
            </c:ext>
          </c:extLst>
        </c:ser>
        <c:dLbls>
          <c:showLegendKey val="0"/>
          <c:showVal val="0"/>
          <c:showCatName val="0"/>
          <c:showSerName val="0"/>
          <c:showPercent val="0"/>
          <c:showBubbleSize val="0"/>
        </c:dLbls>
        <c:gapWidth val="150"/>
        <c:axId val="217058688"/>
        <c:axId val="2170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D485-4128-9278-AA8CACF48953}"/>
            </c:ext>
          </c:extLst>
        </c:ser>
        <c:dLbls>
          <c:showLegendKey val="0"/>
          <c:showVal val="0"/>
          <c:showCatName val="0"/>
          <c:showSerName val="0"/>
          <c:showPercent val="0"/>
          <c:showBubbleSize val="0"/>
        </c:dLbls>
        <c:marker val="1"/>
        <c:smooth val="0"/>
        <c:axId val="217058688"/>
        <c:axId val="217089536"/>
      </c:lineChart>
      <c:dateAx>
        <c:axId val="217058688"/>
        <c:scaling>
          <c:orientation val="minMax"/>
        </c:scaling>
        <c:delete val="1"/>
        <c:axPos val="b"/>
        <c:numFmt formatCode="ge" sourceLinked="1"/>
        <c:majorTickMark val="none"/>
        <c:minorTickMark val="none"/>
        <c:tickLblPos val="none"/>
        <c:crossAx val="217089536"/>
        <c:crosses val="autoZero"/>
        <c:auto val="1"/>
        <c:lblOffset val="100"/>
        <c:baseTimeUnit val="years"/>
      </c:dateAx>
      <c:valAx>
        <c:axId val="21708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05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CC-4614-AF33-2DE52B4FC093}"/>
            </c:ext>
          </c:extLst>
        </c:ser>
        <c:dLbls>
          <c:showLegendKey val="0"/>
          <c:showVal val="0"/>
          <c:showCatName val="0"/>
          <c:showSerName val="0"/>
          <c:showPercent val="0"/>
          <c:showBubbleSize val="0"/>
        </c:dLbls>
        <c:gapWidth val="150"/>
        <c:axId val="41672704"/>
        <c:axId val="416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2BCC-4614-AF33-2DE52B4FC093}"/>
            </c:ext>
          </c:extLst>
        </c:ser>
        <c:dLbls>
          <c:showLegendKey val="0"/>
          <c:showVal val="0"/>
          <c:showCatName val="0"/>
          <c:showSerName val="0"/>
          <c:showPercent val="0"/>
          <c:showBubbleSize val="0"/>
        </c:dLbls>
        <c:marker val="1"/>
        <c:smooth val="0"/>
        <c:axId val="41672704"/>
        <c:axId val="41674624"/>
      </c:lineChart>
      <c:dateAx>
        <c:axId val="41672704"/>
        <c:scaling>
          <c:orientation val="minMax"/>
        </c:scaling>
        <c:delete val="1"/>
        <c:axPos val="b"/>
        <c:numFmt formatCode="ge" sourceLinked="1"/>
        <c:majorTickMark val="none"/>
        <c:minorTickMark val="none"/>
        <c:tickLblPos val="none"/>
        <c:crossAx val="41674624"/>
        <c:crosses val="autoZero"/>
        <c:auto val="1"/>
        <c:lblOffset val="100"/>
        <c:baseTimeUnit val="years"/>
      </c:dateAx>
      <c:valAx>
        <c:axId val="416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7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714-4728-9B01-D410D1DE56F5}"/>
            </c:ext>
          </c:extLst>
        </c:ser>
        <c:dLbls>
          <c:showLegendKey val="0"/>
          <c:showVal val="0"/>
          <c:showCatName val="0"/>
          <c:showSerName val="0"/>
          <c:showPercent val="0"/>
          <c:showBubbleSize val="0"/>
        </c:dLbls>
        <c:gapWidth val="150"/>
        <c:axId val="41766272"/>
        <c:axId val="417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714-4728-9B01-D410D1DE56F5}"/>
            </c:ext>
          </c:extLst>
        </c:ser>
        <c:dLbls>
          <c:showLegendKey val="0"/>
          <c:showVal val="0"/>
          <c:showCatName val="0"/>
          <c:showSerName val="0"/>
          <c:showPercent val="0"/>
          <c:showBubbleSize val="0"/>
        </c:dLbls>
        <c:marker val="1"/>
        <c:smooth val="0"/>
        <c:axId val="41766272"/>
        <c:axId val="41772544"/>
      </c:lineChart>
      <c:dateAx>
        <c:axId val="41766272"/>
        <c:scaling>
          <c:orientation val="minMax"/>
        </c:scaling>
        <c:delete val="1"/>
        <c:axPos val="b"/>
        <c:numFmt formatCode="ge" sourceLinked="1"/>
        <c:majorTickMark val="none"/>
        <c:minorTickMark val="none"/>
        <c:tickLblPos val="none"/>
        <c:crossAx val="41772544"/>
        <c:crosses val="autoZero"/>
        <c:auto val="1"/>
        <c:lblOffset val="100"/>
        <c:baseTimeUnit val="years"/>
      </c:dateAx>
      <c:valAx>
        <c:axId val="4177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6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F7B-4D3B-B675-3C9FB939426B}"/>
            </c:ext>
          </c:extLst>
        </c:ser>
        <c:dLbls>
          <c:showLegendKey val="0"/>
          <c:showVal val="0"/>
          <c:showCatName val="0"/>
          <c:showSerName val="0"/>
          <c:showPercent val="0"/>
          <c:showBubbleSize val="0"/>
        </c:dLbls>
        <c:gapWidth val="150"/>
        <c:axId val="41790464"/>
        <c:axId val="418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F7B-4D3B-B675-3C9FB939426B}"/>
            </c:ext>
          </c:extLst>
        </c:ser>
        <c:dLbls>
          <c:showLegendKey val="0"/>
          <c:showVal val="0"/>
          <c:showCatName val="0"/>
          <c:showSerName val="0"/>
          <c:showPercent val="0"/>
          <c:showBubbleSize val="0"/>
        </c:dLbls>
        <c:marker val="1"/>
        <c:smooth val="0"/>
        <c:axId val="41790464"/>
        <c:axId val="41800832"/>
      </c:lineChart>
      <c:dateAx>
        <c:axId val="41790464"/>
        <c:scaling>
          <c:orientation val="minMax"/>
        </c:scaling>
        <c:delete val="1"/>
        <c:axPos val="b"/>
        <c:numFmt formatCode="ge" sourceLinked="1"/>
        <c:majorTickMark val="none"/>
        <c:minorTickMark val="none"/>
        <c:tickLblPos val="none"/>
        <c:crossAx val="41800832"/>
        <c:crosses val="autoZero"/>
        <c:auto val="1"/>
        <c:lblOffset val="100"/>
        <c:baseTimeUnit val="years"/>
      </c:dateAx>
      <c:valAx>
        <c:axId val="4180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9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1E-43D6-A24E-2451F372D9F6}"/>
            </c:ext>
          </c:extLst>
        </c:ser>
        <c:dLbls>
          <c:showLegendKey val="0"/>
          <c:showVal val="0"/>
          <c:showCatName val="0"/>
          <c:showSerName val="0"/>
          <c:showPercent val="0"/>
          <c:showBubbleSize val="0"/>
        </c:dLbls>
        <c:gapWidth val="150"/>
        <c:axId val="41810944"/>
        <c:axId val="1324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561E-43D6-A24E-2451F372D9F6}"/>
            </c:ext>
          </c:extLst>
        </c:ser>
        <c:dLbls>
          <c:showLegendKey val="0"/>
          <c:showVal val="0"/>
          <c:showCatName val="0"/>
          <c:showSerName val="0"/>
          <c:showPercent val="0"/>
          <c:showBubbleSize val="0"/>
        </c:dLbls>
        <c:marker val="1"/>
        <c:smooth val="0"/>
        <c:axId val="41810944"/>
        <c:axId val="132461696"/>
      </c:lineChart>
      <c:dateAx>
        <c:axId val="41810944"/>
        <c:scaling>
          <c:orientation val="minMax"/>
        </c:scaling>
        <c:delete val="1"/>
        <c:axPos val="b"/>
        <c:numFmt formatCode="ge" sourceLinked="1"/>
        <c:majorTickMark val="none"/>
        <c:minorTickMark val="none"/>
        <c:tickLblPos val="none"/>
        <c:crossAx val="132461696"/>
        <c:crosses val="autoZero"/>
        <c:auto val="1"/>
        <c:lblOffset val="100"/>
        <c:baseTimeUnit val="years"/>
      </c:dateAx>
      <c:valAx>
        <c:axId val="13246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BC-4AC7-B7CC-7915BBF10F8F}"/>
            </c:ext>
          </c:extLst>
        </c:ser>
        <c:dLbls>
          <c:showLegendKey val="0"/>
          <c:showVal val="0"/>
          <c:showCatName val="0"/>
          <c:showSerName val="0"/>
          <c:showPercent val="0"/>
          <c:showBubbleSize val="0"/>
        </c:dLbls>
        <c:gapWidth val="150"/>
        <c:axId val="135346816"/>
        <c:axId val="1353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19BC-4AC7-B7CC-7915BBF10F8F}"/>
            </c:ext>
          </c:extLst>
        </c:ser>
        <c:dLbls>
          <c:showLegendKey val="0"/>
          <c:showVal val="0"/>
          <c:showCatName val="0"/>
          <c:showSerName val="0"/>
          <c:showPercent val="0"/>
          <c:showBubbleSize val="0"/>
        </c:dLbls>
        <c:marker val="1"/>
        <c:smooth val="0"/>
        <c:axId val="135346816"/>
        <c:axId val="135348992"/>
      </c:lineChart>
      <c:dateAx>
        <c:axId val="135346816"/>
        <c:scaling>
          <c:orientation val="minMax"/>
        </c:scaling>
        <c:delete val="1"/>
        <c:axPos val="b"/>
        <c:numFmt formatCode="ge" sourceLinked="1"/>
        <c:majorTickMark val="none"/>
        <c:minorTickMark val="none"/>
        <c:tickLblPos val="none"/>
        <c:crossAx val="135348992"/>
        <c:crosses val="autoZero"/>
        <c:auto val="1"/>
        <c:lblOffset val="100"/>
        <c:baseTimeUnit val="years"/>
      </c:dateAx>
      <c:valAx>
        <c:axId val="135348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34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166.2</c:v>
                </c:pt>
                <c:pt idx="1">
                  <c:v>173.5</c:v>
                </c:pt>
                <c:pt idx="2">
                  <c:v>174.2</c:v>
                </c:pt>
                <c:pt idx="3">
                  <c:v>174.2</c:v>
                </c:pt>
                <c:pt idx="4">
                  <c:v>184.8</c:v>
                </c:pt>
              </c:numCache>
            </c:numRef>
          </c:val>
          <c:extLst xmlns:c16r2="http://schemas.microsoft.com/office/drawing/2015/06/chart">
            <c:ext xmlns:c16="http://schemas.microsoft.com/office/drawing/2014/chart" uri="{C3380CC4-5D6E-409C-BE32-E72D297353CC}">
              <c16:uniqueId val="{00000000-870F-42F3-8399-DEE148D338BF}"/>
            </c:ext>
          </c:extLst>
        </c:ser>
        <c:dLbls>
          <c:showLegendKey val="0"/>
          <c:showVal val="0"/>
          <c:showCatName val="0"/>
          <c:showSerName val="0"/>
          <c:showPercent val="0"/>
          <c:showBubbleSize val="0"/>
        </c:dLbls>
        <c:gapWidth val="150"/>
        <c:axId val="135375104"/>
        <c:axId val="13537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870F-42F3-8399-DEE148D338BF}"/>
            </c:ext>
          </c:extLst>
        </c:ser>
        <c:dLbls>
          <c:showLegendKey val="0"/>
          <c:showVal val="0"/>
          <c:showCatName val="0"/>
          <c:showSerName val="0"/>
          <c:showPercent val="0"/>
          <c:showBubbleSize val="0"/>
        </c:dLbls>
        <c:marker val="1"/>
        <c:smooth val="0"/>
        <c:axId val="135375104"/>
        <c:axId val="135377280"/>
      </c:lineChart>
      <c:dateAx>
        <c:axId val="135375104"/>
        <c:scaling>
          <c:orientation val="minMax"/>
        </c:scaling>
        <c:delete val="1"/>
        <c:axPos val="b"/>
        <c:numFmt formatCode="ge" sourceLinked="1"/>
        <c:majorTickMark val="none"/>
        <c:minorTickMark val="none"/>
        <c:tickLblPos val="none"/>
        <c:crossAx val="135377280"/>
        <c:crosses val="autoZero"/>
        <c:auto val="1"/>
        <c:lblOffset val="100"/>
        <c:baseTimeUnit val="years"/>
      </c:dateAx>
      <c:valAx>
        <c:axId val="13537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7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29.3</c:v>
                </c:pt>
                <c:pt idx="1">
                  <c:v>32.4</c:v>
                </c:pt>
                <c:pt idx="2">
                  <c:v>34.200000000000003</c:v>
                </c:pt>
                <c:pt idx="3">
                  <c:v>28.1</c:v>
                </c:pt>
                <c:pt idx="4">
                  <c:v>29.7</c:v>
                </c:pt>
              </c:numCache>
            </c:numRef>
          </c:val>
          <c:extLst xmlns:c16r2="http://schemas.microsoft.com/office/drawing/2015/06/chart">
            <c:ext xmlns:c16="http://schemas.microsoft.com/office/drawing/2014/chart" uri="{C3380CC4-5D6E-409C-BE32-E72D297353CC}">
              <c16:uniqueId val="{00000000-D9F2-4160-8395-CE0D46E0077A}"/>
            </c:ext>
          </c:extLst>
        </c:ser>
        <c:dLbls>
          <c:showLegendKey val="0"/>
          <c:showVal val="0"/>
          <c:showCatName val="0"/>
          <c:showSerName val="0"/>
          <c:showPercent val="0"/>
          <c:showBubbleSize val="0"/>
        </c:dLbls>
        <c:gapWidth val="150"/>
        <c:axId val="135395200"/>
        <c:axId val="13586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D9F2-4160-8395-CE0D46E0077A}"/>
            </c:ext>
          </c:extLst>
        </c:ser>
        <c:dLbls>
          <c:showLegendKey val="0"/>
          <c:showVal val="0"/>
          <c:showCatName val="0"/>
          <c:showSerName val="0"/>
          <c:showPercent val="0"/>
          <c:showBubbleSize val="0"/>
        </c:dLbls>
        <c:marker val="1"/>
        <c:smooth val="0"/>
        <c:axId val="135395200"/>
        <c:axId val="135860224"/>
      </c:lineChart>
      <c:dateAx>
        <c:axId val="135395200"/>
        <c:scaling>
          <c:orientation val="minMax"/>
        </c:scaling>
        <c:delete val="1"/>
        <c:axPos val="b"/>
        <c:numFmt formatCode="ge" sourceLinked="1"/>
        <c:majorTickMark val="none"/>
        <c:minorTickMark val="none"/>
        <c:tickLblPos val="none"/>
        <c:crossAx val="135860224"/>
        <c:crosses val="autoZero"/>
        <c:auto val="1"/>
        <c:lblOffset val="100"/>
        <c:baseTimeUnit val="years"/>
      </c:dateAx>
      <c:valAx>
        <c:axId val="13586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8357</c:v>
                </c:pt>
                <c:pt idx="1">
                  <c:v>9858</c:v>
                </c:pt>
                <c:pt idx="2">
                  <c:v>10611</c:v>
                </c:pt>
                <c:pt idx="3">
                  <c:v>8221</c:v>
                </c:pt>
                <c:pt idx="4">
                  <c:v>10060</c:v>
                </c:pt>
              </c:numCache>
            </c:numRef>
          </c:val>
          <c:extLst xmlns:c16r2="http://schemas.microsoft.com/office/drawing/2015/06/chart">
            <c:ext xmlns:c16="http://schemas.microsoft.com/office/drawing/2014/chart" uri="{C3380CC4-5D6E-409C-BE32-E72D297353CC}">
              <c16:uniqueId val="{00000000-FC62-485E-B455-F8A09B18FBC9}"/>
            </c:ext>
          </c:extLst>
        </c:ser>
        <c:dLbls>
          <c:showLegendKey val="0"/>
          <c:showVal val="0"/>
          <c:showCatName val="0"/>
          <c:showSerName val="0"/>
          <c:showPercent val="0"/>
          <c:showBubbleSize val="0"/>
        </c:dLbls>
        <c:gapWidth val="150"/>
        <c:axId val="135885952"/>
        <c:axId val="1358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FC62-485E-B455-F8A09B18FBC9}"/>
            </c:ext>
          </c:extLst>
        </c:ser>
        <c:dLbls>
          <c:showLegendKey val="0"/>
          <c:showVal val="0"/>
          <c:showCatName val="0"/>
          <c:showSerName val="0"/>
          <c:showPercent val="0"/>
          <c:showBubbleSize val="0"/>
        </c:dLbls>
        <c:marker val="1"/>
        <c:smooth val="0"/>
        <c:axId val="135885952"/>
        <c:axId val="135887872"/>
      </c:lineChart>
      <c:dateAx>
        <c:axId val="135885952"/>
        <c:scaling>
          <c:orientation val="minMax"/>
        </c:scaling>
        <c:delete val="1"/>
        <c:axPos val="b"/>
        <c:numFmt formatCode="ge" sourceLinked="1"/>
        <c:majorTickMark val="none"/>
        <c:minorTickMark val="none"/>
        <c:tickLblPos val="none"/>
        <c:crossAx val="135887872"/>
        <c:crosses val="autoZero"/>
        <c:auto val="1"/>
        <c:lblOffset val="100"/>
        <c:baseTimeUnit val="years"/>
      </c:dateAx>
      <c:valAx>
        <c:axId val="135887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88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M13" zoomScale="80" zoomScaleNormal="80" zoomScaleSheetLayoutView="70" workbookViewId="0">
      <selection activeCell="ND31" sqref="ND31:NR3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岩手県平泉町　中尊寺第1駐車場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5434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55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950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129.4</v>
      </c>
      <c r="V31" s="110"/>
      <c r="W31" s="110"/>
      <c r="X31" s="110"/>
      <c r="Y31" s="110"/>
      <c r="Z31" s="110"/>
      <c r="AA31" s="110"/>
      <c r="AB31" s="110"/>
      <c r="AC31" s="110"/>
      <c r="AD31" s="110"/>
      <c r="AE31" s="110"/>
      <c r="AF31" s="110"/>
      <c r="AG31" s="110"/>
      <c r="AH31" s="110"/>
      <c r="AI31" s="110"/>
      <c r="AJ31" s="110"/>
      <c r="AK31" s="110"/>
      <c r="AL31" s="110"/>
      <c r="AM31" s="110"/>
      <c r="AN31" s="110">
        <f>データ!Z7</f>
        <v>136.4</v>
      </c>
      <c r="AO31" s="110"/>
      <c r="AP31" s="110"/>
      <c r="AQ31" s="110"/>
      <c r="AR31" s="110"/>
      <c r="AS31" s="110"/>
      <c r="AT31" s="110"/>
      <c r="AU31" s="110"/>
      <c r="AV31" s="110"/>
      <c r="AW31" s="110"/>
      <c r="AX31" s="110"/>
      <c r="AY31" s="110"/>
      <c r="AZ31" s="110"/>
      <c r="BA31" s="110"/>
      <c r="BB31" s="110"/>
      <c r="BC31" s="110"/>
      <c r="BD31" s="110"/>
      <c r="BE31" s="110"/>
      <c r="BF31" s="110"/>
      <c r="BG31" s="110">
        <f>データ!AA7</f>
        <v>139.9</v>
      </c>
      <c r="BH31" s="110"/>
      <c r="BI31" s="110"/>
      <c r="BJ31" s="110"/>
      <c r="BK31" s="110"/>
      <c r="BL31" s="110"/>
      <c r="BM31" s="110"/>
      <c r="BN31" s="110"/>
      <c r="BO31" s="110"/>
      <c r="BP31" s="110"/>
      <c r="BQ31" s="110"/>
      <c r="BR31" s="110"/>
      <c r="BS31" s="110"/>
      <c r="BT31" s="110"/>
      <c r="BU31" s="110"/>
      <c r="BV31" s="110"/>
      <c r="BW31" s="110"/>
      <c r="BX31" s="110"/>
      <c r="BY31" s="110"/>
      <c r="BZ31" s="110">
        <f>データ!AB7</f>
        <v>128.4</v>
      </c>
      <c r="CA31" s="110"/>
      <c r="CB31" s="110"/>
      <c r="CC31" s="110"/>
      <c r="CD31" s="110"/>
      <c r="CE31" s="110"/>
      <c r="CF31" s="110"/>
      <c r="CG31" s="110"/>
      <c r="CH31" s="110"/>
      <c r="CI31" s="110"/>
      <c r="CJ31" s="110"/>
      <c r="CK31" s="110"/>
      <c r="CL31" s="110"/>
      <c r="CM31" s="110"/>
      <c r="CN31" s="110"/>
      <c r="CO31" s="110"/>
      <c r="CP31" s="110"/>
      <c r="CQ31" s="110"/>
      <c r="CR31" s="110"/>
      <c r="CS31" s="110">
        <f>データ!AC7</f>
        <v>134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166.2</v>
      </c>
      <c r="JD31" s="81"/>
      <c r="JE31" s="81"/>
      <c r="JF31" s="81"/>
      <c r="JG31" s="81"/>
      <c r="JH31" s="81"/>
      <c r="JI31" s="81"/>
      <c r="JJ31" s="81"/>
      <c r="JK31" s="81"/>
      <c r="JL31" s="81"/>
      <c r="JM31" s="81"/>
      <c r="JN31" s="81"/>
      <c r="JO31" s="81"/>
      <c r="JP31" s="81"/>
      <c r="JQ31" s="81"/>
      <c r="JR31" s="81"/>
      <c r="JS31" s="81"/>
      <c r="JT31" s="81"/>
      <c r="JU31" s="82"/>
      <c r="JV31" s="80">
        <f>データ!DL7</f>
        <v>173.5</v>
      </c>
      <c r="JW31" s="81"/>
      <c r="JX31" s="81"/>
      <c r="JY31" s="81"/>
      <c r="JZ31" s="81"/>
      <c r="KA31" s="81"/>
      <c r="KB31" s="81"/>
      <c r="KC31" s="81"/>
      <c r="KD31" s="81"/>
      <c r="KE31" s="81"/>
      <c r="KF31" s="81"/>
      <c r="KG31" s="81"/>
      <c r="KH31" s="81"/>
      <c r="KI31" s="81"/>
      <c r="KJ31" s="81"/>
      <c r="KK31" s="81"/>
      <c r="KL31" s="81"/>
      <c r="KM31" s="81"/>
      <c r="KN31" s="82"/>
      <c r="KO31" s="80">
        <f>データ!DM7</f>
        <v>174.2</v>
      </c>
      <c r="KP31" s="81"/>
      <c r="KQ31" s="81"/>
      <c r="KR31" s="81"/>
      <c r="KS31" s="81"/>
      <c r="KT31" s="81"/>
      <c r="KU31" s="81"/>
      <c r="KV31" s="81"/>
      <c r="KW31" s="81"/>
      <c r="KX31" s="81"/>
      <c r="KY31" s="81"/>
      <c r="KZ31" s="81"/>
      <c r="LA31" s="81"/>
      <c r="LB31" s="81"/>
      <c r="LC31" s="81"/>
      <c r="LD31" s="81"/>
      <c r="LE31" s="81"/>
      <c r="LF31" s="81"/>
      <c r="LG31" s="82"/>
      <c r="LH31" s="80">
        <f>データ!DN7</f>
        <v>174.2</v>
      </c>
      <c r="LI31" s="81"/>
      <c r="LJ31" s="81"/>
      <c r="LK31" s="81"/>
      <c r="LL31" s="81"/>
      <c r="LM31" s="81"/>
      <c r="LN31" s="81"/>
      <c r="LO31" s="81"/>
      <c r="LP31" s="81"/>
      <c r="LQ31" s="81"/>
      <c r="LR31" s="81"/>
      <c r="LS31" s="81"/>
      <c r="LT31" s="81"/>
      <c r="LU31" s="81"/>
      <c r="LV31" s="81"/>
      <c r="LW31" s="81"/>
      <c r="LX31" s="81"/>
      <c r="LY31" s="81"/>
      <c r="LZ31" s="82"/>
      <c r="MA31" s="80">
        <f>データ!DO7</f>
        <v>184.8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29.3</v>
      </c>
      <c r="EM52" s="110"/>
      <c r="EN52" s="110"/>
      <c r="EO52" s="110"/>
      <c r="EP52" s="110"/>
      <c r="EQ52" s="110"/>
      <c r="ER52" s="110"/>
      <c r="ES52" s="110"/>
      <c r="ET52" s="110"/>
      <c r="EU52" s="110"/>
      <c r="EV52" s="110"/>
      <c r="EW52" s="110"/>
      <c r="EX52" s="110"/>
      <c r="EY52" s="110"/>
      <c r="EZ52" s="110"/>
      <c r="FA52" s="110"/>
      <c r="FB52" s="110"/>
      <c r="FC52" s="110"/>
      <c r="FD52" s="110"/>
      <c r="FE52" s="110">
        <f>データ!BG7</f>
        <v>32.4</v>
      </c>
      <c r="FF52" s="110"/>
      <c r="FG52" s="110"/>
      <c r="FH52" s="110"/>
      <c r="FI52" s="110"/>
      <c r="FJ52" s="110"/>
      <c r="FK52" s="110"/>
      <c r="FL52" s="110"/>
      <c r="FM52" s="110"/>
      <c r="FN52" s="110"/>
      <c r="FO52" s="110"/>
      <c r="FP52" s="110"/>
      <c r="FQ52" s="110"/>
      <c r="FR52" s="110"/>
      <c r="FS52" s="110"/>
      <c r="FT52" s="110"/>
      <c r="FU52" s="110"/>
      <c r="FV52" s="110"/>
      <c r="FW52" s="110"/>
      <c r="FX52" s="110">
        <f>データ!BH7</f>
        <v>34.200000000000003</v>
      </c>
      <c r="FY52" s="110"/>
      <c r="FZ52" s="110"/>
      <c r="GA52" s="110"/>
      <c r="GB52" s="110"/>
      <c r="GC52" s="110"/>
      <c r="GD52" s="110"/>
      <c r="GE52" s="110"/>
      <c r="GF52" s="110"/>
      <c r="GG52" s="110"/>
      <c r="GH52" s="110"/>
      <c r="GI52" s="110"/>
      <c r="GJ52" s="110"/>
      <c r="GK52" s="110"/>
      <c r="GL52" s="110"/>
      <c r="GM52" s="110"/>
      <c r="GN52" s="110"/>
      <c r="GO52" s="110"/>
      <c r="GP52" s="110"/>
      <c r="GQ52" s="110">
        <f>データ!BI7</f>
        <v>28.1</v>
      </c>
      <c r="GR52" s="110"/>
      <c r="GS52" s="110"/>
      <c r="GT52" s="110"/>
      <c r="GU52" s="110"/>
      <c r="GV52" s="110"/>
      <c r="GW52" s="110"/>
      <c r="GX52" s="110"/>
      <c r="GY52" s="110"/>
      <c r="GZ52" s="110"/>
      <c r="HA52" s="110"/>
      <c r="HB52" s="110"/>
      <c r="HC52" s="110"/>
      <c r="HD52" s="110"/>
      <c r="HE52" s="110"/>
      <c r="HF52" s="110"/>
      <c r="HG52" s="110"/>
      <c r="HH52" s="110"/>
      <c r="HI52" s="110"/>
      <c r="HJ52" s="110">
        <f>データ!BJ7</f>
        <v>29.7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8357</v>
      </c>
      <c r="JD52" s="106"/>
      <c r="JE52" s="106"/>
      <c r="JF52" s="106"/>
      <c r="JG52" s="106"/>
      <c r="JH52" s="106"/>
      <c r="JI52" s="106"/>
      <c r="JJ52" s="106"/>
      <c r="JK52" s="106"/>
      <c r="JL52" s="106"/>
      <c r="JM52" s="106"/>
      <c r="JN52" s="106"/>
      <c r="JO52" s="106"/>
      <c r="JP52" s="106"/>
      <c r="JQ52" s="106"/>
      <c r="JR52" s="106"/>
      <c r="JS52" s="106"/>
      <c r="JT52" s="106"/>
      <c r="JU52" s="106"/>
      <c r="JV52" s="106">
        <f>データ!BR7</f>
        <v>9858</v>
      </c>
      <c r="JW52" s="106"/>
      <c r="JX52" s="106"/>
      <c r="JY52" s="106"/>
      <c r="JZ52" s="106"/>
      <c r="KA52" s="106"/>
      <c r="KB52" s="106"/>
      <c r="KC52" s="106"/>
      <c r="KD52" s="106"/>
      <c r="KE52" s="106"/>
      <c r="KF52" s="106"/>
      <c r="KG52" s="106"/>
      <c r="KH52" s="106"/>
      <c r="KI52" s="106"/>
      <c r="KJ52" s="106"/>
      <c r="KK52" s="106"/>
      <c r="KL52" s="106"/>
      <c r="KM52" s="106"/>
      <c r="KN52" s="106"/>
      <c r="KO52" s="106">
        <f>データ!BS7</f>
        <v>10611</v>
      </c>
      <c r="KP52" s="106"/>
      <c r="KQ52" s="106"/>
      <c r="KR52" s="106"/>
      <c r="KS52" s="106"/>
      <c r="KT52" s="106"/>
      <c r="KU52" s="106"/>
      <c r="KV52" s="106"/>
      <c r="KW52" s="106"/>
      <c r="KX52" s="106"/>
      <c r="KY52" s="106"/>
      <c r="KZ52" s="106"/>
      <c r="LA52" s="106"/>
      <c r="LB52" s="106"/>
      <c r="LC52" s="106"/>
      <c r="LD52" s="106"/>
      <c r="LE52" s="106"/>
      <c r="LF52" s="106"/>
      <c r="LG52" s="106"/>
      <c r="LH52" s="106">
        <f>データ!BT7</f>
        <v>8221</v>
      </c>
      <c r="LI52" s="106"/>
      <c r="LJ52" s="106"/>
      <c r="LK52" s="106"/>
      <c r="LL52" s="106"/>
      <c r="LM52" s="106"/>
      <c r="LN52" s="106"/>
      <c r="LO52" s="106"/>
      <c r="LP52" s="106"/>
      <c r="LQ52" s="106"/>
      <c r="LR52" s="106"/>
      <c r="LS52" s="106"/>
      <c r="LT52" s="106"/>
      <c r="LU52" s="106"/>
      <c r="LV52" s="106"/>
      <c r="LW52" s="106"/>
      <c r="LX52" s="106"/>
      <c r="LY52" s="106"/>
      <c r="LZ52" s="106"/>
      <c r="MA52" s="106">
        <f>データ!BU7</f>
        <v>10060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146881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8573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NgDEl/CwGw7G+sEDOp+DdwwnskOCa++hVDBzIDkFH8OWhrleD8dlqZQ4qZ9cdG363BK/bI3BKsQMSL5wGs97+w==" saltValue="qF+Rc1h7NluFKXh2MfaOG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99</v>
      </c>
      <c r="AY5" s="59" t="s">
        <v>92</v>
      </c>
      <c r="AZ5" s="59" t="s">
        <v>93</v>
      </c>
      <c r="BA5" s="59" t="s">
        <v>94</v>
      </c>
      <c r="BB5" s="59" t="s">
        <v>95</v>
      </c>
      <c r="BC5" s="59" t="s">
        <v>96</v>
      </c>
      <c r="BD5" s="59" t="s">
        <v>97</v>
      </c>
      <c r="BE5" s="59" t="s">
        <v>98</v>
      </c>
      <c r="BF5" s="59" t="s">
        <v>88</v>
      </c>
      <c r="BG5" s="59" t="s">
        <v>100</v>
      </c>
      <c r="BH5" s="59" t="s">
        <v>101</v>
      </c>
      <c r="BI5" s="59" t="s">
        <v>102</v>
      </c>
      <c r="BJ5" s="59" t="s">
        <v>92</v>
      </c>
      <c r="BK5" s="59" t="s">
        <v>93</v>
      </c>
      <c r="BL5" s="59" t="s">
        <v>94</v>
      </c>
      <c r="BM5" s="59" t="s">
        <v>95</v>
      </c>
      <c r="BN5" s="59" t="s">
        <v>96</v>
      </c>
      <c r="BO5" s="59" t="s">
        <v>97</v>
      </c>
      <c r="BP5" s="59" t="s">
        <v>98</v>
      </c>
      <c r="BQ5" s="59" t="s">
        <v>88</v>
      </c>
      <c r="BR5" s="59" t="s">
        <v>89</v>
      </c>
      <c r="BS5" s="59" t="s">
        <v>101</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90</v>
      </c>
      <c r="CR5" s="59" t="s">
        <v>102</v>
      </c>
      <c r="CS5" s="59" t="s">
        <v>92</v>
      </c>
      <c r="CT5" s="59" t="s">
        <v>93</v>
      </c>
      <c r="CU5" s="59" t="s">
        <v>94</v>
      </c>
      <c r="CV5" s="59" t="s">
        <v>95</v>
      </c>
      <c r="CW5" s="59" t="s">
        <v>96</v>
      </c>
      <c r="CX5" s="59" t="s">
        <v>97</v>
      </c>
      <c r="CY5" s="59" t="s">
        <v>98</v>
      </c>
      <c r="CZ5" s="59" t="s">
        <v>88</v>
      </c>
      <c r="DA5" s="59" t="s">
        <v>103</v>
      </c>
      <c r="DB5" s="59" t="s">
        <v>90</v>
      </c>
      <c r="DC5" s="59" t="s">
        <v>91</v>
      </c>
      <c r="DD5" s="59" t="s">
        <v>104</v>
      </c>
      <c r="DE5" s="59" t="s">
        <v>93</v>
      </c>
      <c r="DF5" s="59" t="s">
        <v>94</v>
      </c>
      <c r="DG5" s="59" t="s">
        <v>95</v>
      </c>
      <c r="DH5" s="59" t="s">
        <v>96</v>
      </c>
      <c r="DI5" s="59" t="s">
        <v>97</v>
      </c>
      <c r="DJ5" s="59" t="s">
        <v>35</v>
      </c>
      <c r="DK5" s="59" t="s">
        <v>105</v>
      </c>
      <c r="DL5" s="59" t="s">
        <v>100</v>
      </c>
      <c r="DM5" s="59" t="s">
        <v>90</v>
      </c>
      <c r="DN5" s="59" t="s">
        <v>102</v>
      </c>
      <c r="DO5" s="59" t="s">
        <v>92</v>
      </c>
      <c r="DP5" s="59" t="s">
        <v>93</v>
      </c>
      <c r="DQ5" s="59" t="s">
        <v>94</v>
      </c>
      <c r="DR5" s="59" t="s">
        <v>95</v>
      </c>
      <c r="DS5" s="59" t="s">
        <v>96</v>
      </c>
      <c r="DT5" s="59" t="s">
        <v>97</v>
      </c>
      <c r="DU5" s="59" t="s">
        <v>98</v>
      </c>
    </row>
    <row r="6" spans="1:125" s="66" customFormat="1" x14ac:dyDescent="0.2">
      <c r="A6" s="49" t="s">
        <v>106</v>
      </c>
      <c r="B6" s="60">
        <f>B8</f>
        <v>2018</v>
      </c>
      <c r="C6" s="60">
        <f t="shared" ref="C6:X6" si="1">C8</f>
        <v>34029</v>
      </c>
      <c r="D6" s="60">
        <f t="shared" si="1"/>
        <v>47</v>
      </c>
      <c r="E6" s="60">
        <f t="shared" si="1"/>
        <v>14</v>
      </c>
      <c r="F6" s="60">
        <f t="shared" si="1"/>
        <v>0</v>
      </c>
      <c r="G6" s="60">
        <f t="shared" si="1"/>
        <v>1</v>
      </c>
      <c r="H6" s="60" t="str">
        <f>SUBSTITUTE(H8,"　","")</f>
        <v>岩手県平泉町</v>
      </c>
      <c r="I6" s="60" t="str">
        <f t="shared" si="1"/>
        <v>中尊寺第1駐車場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55</v>
      </c>
      <c r="S6" s="62" t="str">
        <f t="shared" si="1"/>
        <v>無</v>
      </c>
      <c r="T6" s="62" t="str">
        <f t="shared" si="1"/>
        <v>無</v>
      </c>
      <c r="U6" s="63">
        <f t="shared" si="1"/>
        <v>5434</v>
      </c>
      <c r="V6" s="63">
        <f t="shared" si="1"/>
        <v>151</v>
      </c>
      <c r="W6" s="63">
        <f t="shared" si="1"/>
        <v>950</v>
      </c>
      <c r="X6" s="62" t="str">
        <f t="shared" si="1"/>
        <v>導入なし</v>
      </c>
      <c r="Y6" s="64">
        <f>IF(Y8="-",NA(),Y8)</f>
        <v>129.4</v>
      </c>
      <c r="Z6" s="64">
        <f t="shared" ref="Z6:AH6" si="2">IF(Z8="-",NA(),Z8)</f>
        <v>136.4</v>
      </c>
      <c r="AA6" s="64">
        <f t="shared" si="2"/>
        <v>139.9</v>
      </c>
      <c r="AB6" s="64">
        <f t="shared" si="2"/>
        <v>128.4</v>
      </c>
      <c r="AC6" s="64">
        <f t="shared" si="2"/>
        <v>134</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29.3</v>
      </c>
      <c r="BG6" s="64">
        <f t="shared" ref="BG6:BO6" si="5">IF(BG8="-",NA(),BG8)</f>
        <v>32.4</v>
      </c>
      <c r="BH6" s="64">
        <f t="shared" si="5"/>
        <v>34.200000000000003</v>
      </c>
      <c r="BI6" s="64">
        <f t="shared" si="5"/>
        <v>28.1</v>
      </c>
      <c r="BJ6" s="64">
        <f t="shared" si="5"/>
        <v>29.7</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8357</v>
      </c>
      <c r="BR6" s="65">
        <f t="shared" ref="BR6:BZ6" si="6">IF(BR8="-",NA(),BR8)</f>
        <v>9858</v>
      </c>
      <c r="BS6" s="65">
        <f t="shared" si="6"/>
        <v>10611</v>
      </c>
      <c r="BT6" s="65">
        <f t="shared" si="6"/>
        <v>8221</v>
      </c>
      <c r="BU6" s="65">
        <f t="shared" si="6"/>
        <v>10060</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107</v>
      </c>
      <c r="CM6" s="63">
        <f t="shared" ref="CM6:CN6" si="7">CM8</f>
        <v>146881</v>
      </c>
      <c r="CN6" s="63">
        <f t="shared" si="7"/>
        <v>8573</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166.2</v>
      </c>
      <c r="DL6" s="64">
        <f t="shared" ref="DL6:DT6" si="9">IF(DL8="-",NA(),DL8)</f>
        <v>173.5</v>
      </c>
      <c r="DM6" s="64">
        <f t="shared" si="9"/>
        <v>174.2</v>
      </c>
      <c r="DN6" s="64">
        <f t="shared" si="9"/>
        <v>174.2</v>
      </c>
      <c r="DO6" s="64">
        <f t="shared" si="9"/>
        <v>184.8</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2">
      <c r="A7" s="49" t="s">
        <v>109</v>
      </c>
      <c r="B7" s="60">
        <f t="shared" ref="B7:X7" si="10">B8</f>
        <v>2018</v>
      </c>
      <c r="C7" s="60">
        <f t="shared" si="10"/>
        <v>34029</v>
      </c>
      <c r="D7" s="60">
        <f t="shared" si="10"/>
        <v>47</v>
      </c>
      <c r="E7" s="60">
        <f t="shared" si="10"/>
        <v>14</v>
      </c>
      <c r="F7" s="60">
        <f t="shared" si="10"/>
        <v>0</v>
      </c>
      <c r="G7" s="60">
        <f t="shared" si="10"/>
        <v>1</v>
      </c>
      <c r="H7" s="60" t="str">
        <f t="shared" si="10"/>
        <v>岩手県　平泉町</v>
      </c>
      <c r="I7" s="60" t="str">
        <f t="shared" si="10"/>
        <v>中尊寺第1駐車場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55</v>
      </c>
      <c r="S7" s="62" t="str">
        <f t="shared" si="10"/>
        <v>無</v>
      </c>
      <c r="T7" s="62" t="str">
        <f t="shared" si="10"/>
        <v>無</v>
      </c>
      <c r="U7" s="63">
        <f t="shared" si="10"/>
        <v>5434</v>
      </c>
      <c r="V7" s="63">
        <f t="shared" si="10"/>
        <v>151</v>
      </c>
      <c r="W7" s="63">
        <f t="shared" si="10"/>
        <v>950</v>
      </c>
      <c r="X7" s="62" t="str">
        <f t="shared" si="10"/>
        <v>導入なし</v>
      </c>
      <c r="Y7" s="64">
        <f>Y8</f>
        <v>129.4</v>
      </c>
      <c r="Z7" s="64">
        <f t="shared" ref="Z7:AH7" si="11">Z8</f>
        <v>136.4</v>
      </c>
      <c r="AA7" s="64">
        <f t="shared" si="11"/>
        <v>139.9</v>
      </c>
      <c r="AB7" s="64">
        <f t="shared" si="11"/>
        <v>128.4</v>
      </c>
      <c r="AC7" s="64">
        <f t="shared" si="11"/>
        <v>134</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29.3</v>
      </c>
      <c r="BG7" s="64">
        <f t="shared" ref="BG7:BO7" si="14">BG8</f>
        <v>32.4</v>
      </c>
      <c r="BH7" s="64">
        <f t="shared" si="14"/>
        <v>34.200000000000003</v>
      </c>
      <c r="BI7" s="64">
        <f t="shared" si="14"/>
        <v>28.1</v>
      </c>
      <c r="BJ7" s="64">
        <f t="shared" si="14"/>
        <v>29.7</v>
      </c>
      <c r="BK7" s="64">
        <f t="shared" si="14"/>
        <v>32.299999999999997</v>
      </c>
      <c r="BL7" s="64">
        <f t="shared" si="14"/>
        <v>33.4</v>
      </c>
      <c r="BM7" s="64">
        <f t="shared" si="14"/>
        <v>32.299999999999997</v>
      </c>
      <c r="BN7" s="64">
        <f t="shared" si="14"/>
        <v>22.3</v>
      </c>
      <c r="BO7" s="64">
        <f t="shared" si="14"/>
        <v>27.1</v>
      </c>
      <c r="BP7" s="61"/>
      <c r="BQ7" s="65">
        <f>BQ8</f>
        <v>8357</v>
      </c>
      <c r="BR7" s="65">
        <f t="shared" ref="BR7:BZ7" si="15">BR8</f>
        <v>9858</v>
      </c>
      <c r="BS7" s="65">
        <f t="shared" si="15"/>
        <v>10611</v>
      </c>
      <c r="BT7" s="65">
        <f t="shared" si="15"/>
        <v>8221</v>
      </c>
      <c r="BU7" s="65">
        <f t="shared" si="15"/>
        <v>10060</v>
      </c>
      <c r="BV7" s="65">
        <f t="shared" si="15"/>
        <v>7497</v>
      </c>
      <c r="BW7" s="65">
        <f t="shared" si="15"/>
        <v>9663</v>
      </c>
      <c r="BX7" s="65">
        <f t="shared" si="15"/>
        <v>9019</v>
      </c>
      <c r="BY7" s="65">
        <f t="shared" si="15"/>
        <v>8406</v>
      </c>
      <c r="BZ7" s="65">
        <f t="shared" si="15"/>
        <v>9239</v>
      </c>
      <c r="CA7" s="63"/>
      <c r="CB7" s="64" t="s">
        <v>110</v>
      </c>
      <c r="CC7" s="64" t="s">
        <v>110</v>
      </c>
      <c r="CD7" s="64" t="s">
        <v>110</v>
      </c>
      <c r="CE7" s="64" t="s">
        <v>110</v>
      </c>
      <c r="CF7" s="64" t="s">
        <v>110</v>
      </c>
      <c r="CG7" s="64" t="s">
        <v>110</v>
      </c>
      <c r="CH7" s="64" t="s">
        <v>110</v>
      </c>
      <c r="CI7" s="64" t="s">
        <v>110</v>
      </c>
      <c r="CJ7" s="64" t="s">
        <v>110</v>
      </c>
      <c r="CK7" s="64" t="s">
        <v>107</v>
      </c>
      <c r="CL7" s="61"/>
      <c r="CM7" s="63">
        <f>CM8</f>
        <v>146881</v>
      </c>
      <c r="CN7" s="63">
        <f>CN8</f>
        <v>8573</v>
      </c>
      <c r="CO7" s="64" t="s">
        <v>110</v>
      </c>
      <c r="CP7" s="64" t="s">
        <v>110</v>
      </c>
      <c r="CQ7" s="64" t="s">
        <v>110</v>
      </c>
      <c r="CR7" s="64" t="s">
        <v>110</v>
      </c>
      <c r="CS7" s="64" t="s">
        <v>110</v>
      </c>
      <c r="CT7" s="64" t="s">
        <v>110</v>
      </c>
      <c r="CU7" s="64" t="s">
        <v>110</v>
      </c>
      <c r="CV7" s="64" t="s">
        <v>110</v>
      </c>
      <c r="CW7" s="64" t="s">
        <v>110</v>
      </c>
      <c r="CX7" s="64" t="s">
        <v>107</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166.2</v>
      </c>
      <c r="DL7" s="64">
        <f t="shared" ref="DL7:DT7" si="17">DL8</f>
        <v>173.5</v>
      </c>
      <c r="DM7" s="64">
        <f t="shared" si="17"/>
        <v>174.2</v>
      </c>
      <c r="DN7" s="64">
        <f t="shared" si="17"/>
        <v>174.2</v>
      </c>
      <c r="DO7" s="64">
        <f t="shared" si="17"/>
        <v>184.8</v>
      </c>
      <c r="DP7" s="64">
        <f t="shared" si="17"/>
        <v>149.5</v>
      </c>
      <c r="DQ7" s="64">
        <f t="shared" si="17"/>
        <v>154.1</v>
      </c>
      <c r="DR7" s="64">
        <f t="shared" si="17"/>
        <v>151.6</v>
      </c>
      <c r="DS7" s="64">
        <f t="shared" si="17"/>
        <v>151.19999999999999</v>
      </c>
      <c r="DT7" s="64">
        <f t="shared" si="17"/>
        <v>153.80000000000001</v>
      </c>
      <c r="DU7" s="61"/>
    </row>
    <row r="8" spans="1:125" s="66" customFormat="1" x14ac:dyDescent="0.2">
      <c r="A8" s="49"/>
      <c r="B8" s="67">
        <v>2018</v>
      </c>
      <c r="C8" s="67">
        <v>34029</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55</v>
      </c>
      <c r="S8" s="69" t="s">
        <v>121</v>
      </c>
      <c r="T8" s="69" t="s">
        <v>121</v>
      </c>
      <c r="U8" s="70">
        <v>5434</v>
      </c>
      <c r="V8" s="70">
        <v>151</v>
      </c>
      <c r="W8" s="70">
        <v>950</v>
      </c>
      <c r="X8" s="69" t="s">
        <v>122</v>
      </c>
      <c r="Y8" s="71">
        <v>129.4</v>
      </c>
      <c r="Z8" s="71">
        <v>136.4</v>
      </c>
      <c r="AA8" s="71">
        <v>139.9</v>
      </c>
      <c r="AB8" s="71">
        <v>128.4</v>
      </c>
      <c r="AC8" s="71">
        <v>134</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29.3</v>
      </c>
      <c r="BG8" s="71">
        <v>32.4</v>
      </c>
      <c r="BH8" s="71">
        <v>34.200000000000003</v>
      </c>
      <c r="BI8" s="71">
        <v>28.1</v>
      </c>
      <c r="BJ8" s="71">
        <v>29.7</v>
      </c>
      <c r="BK8" s="71">
        <v>32.299999999999997</v>
      </c>
      <c r="BL8" s="71">
        <v>33.4</v>
      </c>
      <c r="BM8" s="71">
        <v>32.299999999999997</v>
      </c>
      <c r="BN8" s="71">
        <v>22.3</v>
      </c>
      <c r="BO8" s="71">
        <v>27.1</v>
      </c>
      <c r="BP8" s="68">
        <v>26.3</v>
      </c>
      <c r="BQ8" s="72">
        <v>8357</v>
      </c>
      <c r="BR8" s="72">
        <v>9858</v>
      </c>
      <c r="BS8" s="72">
        <v>10611</v>
      </c>
      <c r="BT8" s="73">
        <v>8221</v>
      </c>
      <c r="BU8" s="73">
        <v>10060</v>
      </c>
      <c r="BV8" s="72">
        <v>7497</v>
      </c>
      <c r="BW8" s="72">
        <v>9663</v>
      </c>
      <c r="BX8" s="72">
        <v>9019</v>
      </c>
      <c r="BY8" s="72">
        <v>8406</v>
      </c>
      <c r="BZ8" s="72">
        <v>9239</v>
      </c>
      <c r="CA8" s="70">
        <v>16102</v>
      </c>
      <c r="CB8" s="71" t="s">
        <v>115</v>
      </c>
      <c r="CC8" s="71" t="s">
        <v>115</v>
      </c>
      <c r="CD8" s="71" t="s">
        <v>115</v>
      </c>
      <c r="CE8" s="71" t="s">
        <v>115</v>
      </c>
      <c r="CF8" s="71" t="s">
        <v>115</v>
      </c>
      <c r="CG8" s="71" t="s">
        <v>115</v>
      </c>
      <c r="CH8" s="71" t="s">
        <v>115</v>
      </c>
      <c r="CI8" s="71" t="s">
        <v>115</v>
      </c>
      <c r="CJ8" s="71" t="s">
        <v>115</v>
      </c>
      <c r="CK8" s="71" t="s">
        <v>115</v>
      </c>
      <c r="CL8" s="68" t="s">
        <v>115</v>
      </c>
      <c r="CM8" s="70">
        <v>146881</v>
      </c>
      <c r="CN8" s="70">
        <v>8573</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45.6</v>
      </c>
      <c r="DF8" s="71">
        <v>85.4</v>
      </c>
      <c r="DG8" s="71">
        <v>69.900000000000006</v>
      </c>
      <c r="DH8" s="71">
        <v>59.6</v>
      </c>
      <c r="DI8" s="71">
        <v>51.8</v>
      </c>
      <c r="DJ8" s="68">
        <v>103.6</v>
      </c>
      <c r="DK8" s="71">
        <v>166.2</v>
      </c>
      <c r="DL8" s="71">
        <v>173.5</v>
      </c>
      <c r="DM8" s="71">
        <v>174.2</v>
      </c>
      <c r="DN8" s="71">
        <v>174.2</v>
      </c>
      <c r="DO8" s="71">
        <v>184.8</v>
      </c>
      <c r="DP8" s="71">
        <v>149.5</v>
      </c>
      <c r="DQ8" s="71">
        <v>154.1</v>
      </c>
      <c r="DR8" s="71">
        <v>151.6</v>
      </c>
      <c r="DS8" s="71">
        <v>151.19999999999999</v>
      </c>
      <c r="DT8" s="71">
        <v>153.80000000000001</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dcterms:created xsi:type="dcterms:W3CDTF">2019-12-05T07:20:26Z</dcterms:created>
  <dcterms:modified xsi:type="dcterms:W3CDTF">2020-02-10T02:07:07Z</dcterms:modified>
  <cp:category/>
</cp:coreProperties>
</file>