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Y:\建設水道課\上下水道課\農業集落排水(H27~)\03調査関係\Ｈ31\【経営比較分析表】2018_034029_47_1718\"/>
    </mc:Choice>
  </mc:AlternateContent>
  <xr:revisionPtr revIDLastSave="0" documentId="13_ncr:1_{21A76854-68C6-43FF-BA8B-8235B6A32480}" xr6:coauthVersionLast="36" xr6:coauthVersionMax="36" xr10:uidLastSave="{00000000-0000-0000-0000-000000000000}"/>
  <workbookProtection workbookAlgorithmName="SHA-512" workbookHashValue="XFAdE+5WdKAPEfZXlspOgIOgy9aHY6q9vvYsSkzWqiWDo45Y9tNahqzu+ffX107uSbw7Rwu/XJbM/f2iEN+oxw==" workbookSaltValue="XJUxx75f22EQZjxf3tdUhw==" workbookSpinCount="100000" lockStructure="1"/>
  <bookViews>
    <workbookView xWindow="0" yWindow="0" windowWidth="28800" windowHeight="121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T6" i="5"/>
  <c r="S6" i="5"/>
  <c r="AL8" i="4" s="1"/>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AL10" i="4"/>
  <c r="W10" i="4"/>
  <c r="P10" i="4"/>
  <c r="I10" i="4"/>
  <c r="BB8" i="4"/>
  <c r="AT8" i="4"/>
  <c r="W8" i="4"/>
  <c r="P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<sst xmlns="http://schemas.openxmlformats.org/spreadsheetml/2006/main" count="228" uniqueCount="114">
  <si>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</si>
  <si>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</si>
  <si>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</si>
  <si>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</si>
  <si>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</si>
  <si>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</si>
  <si>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</si>
  <si>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</si>
  <si>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</si>
  <si>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</si>
  <si>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</si>
  <si>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</si>
  <si>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</si>
  <si>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</si>
  <si>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</si>
  <si>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</si>
  <si>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</si>
  <si>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</si>
  <si>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</si>
  <si>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</si>
  <si>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</si>
  <si>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</si>
  <si>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</si>
  <si>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</si>
  <si>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</si>
  <si>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</si>
  <si>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</si>
  <si>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</si>
  <si>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</si>
  <si>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</si>
  <si>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</si>
  <si>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</si>
  <si>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</si>
  <si>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</si>
  <si>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</si>
  <si>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</si>
  <si>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</si>
  <si>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</si>
  <si>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</si>
  <si>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</si>
  <si>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</si>
  <si>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</si>
  <si>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</si>
  <si>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</si>
  <si>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</si>
  <si>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</si>
  <si>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</si>
  <si>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</si>
  <si>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</si>
  <si>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</si>
  <si>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</si>
  <si>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</si>
  <si>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</si>
  <si>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</si>
  <si>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</si>
  <si>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</si>
  <si>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</si>
  <si>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</si>
  <si>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</si>
  <si>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</si>
  <si>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</si>
  <si>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</si>
  <si>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</si>
  <si>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</si>
  <si>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</si>
  <si>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</si>
  <si>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</si>
  <si>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</si>
  <si>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</si>
  <si>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</si>
  <si>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</si>
  <si>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</si>
  <si>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</si>
  <si>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</si>
  <si>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</si>
  <si>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</si>
  <si>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</si>
  <si>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</si>
  <si>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</si>
  <si>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</si>
  <si>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</si>
  <si>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</si>
  <si>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</si>
  <si>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</si>
  <si>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</si>
  <si>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</si>
  <si>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</si>
  <si>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</si>
  <si>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</si>
  <si>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</si>
  <si>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</si>
  <si>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</si>
  <si>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</si>
  <si>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</si>
  <si>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</si>
  <si>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</si>
  <si>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</si>
  <si>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</si>
  <si>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平泉町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</si>
  <si>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</si>
  <si>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</si>
  <si>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</si>
  <si>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</si>
  <si>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</si>
  <si>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</si>
  <si>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</si>
  <si>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</si>
  <si>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</si>
  <si>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</si>
  <si>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</si>
  <si>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</si>
  <si>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24年度に行った機能診断調査において、機械設備、通報装置、前処理部のコンクリート等の老朽化により、対策が必要な状況となっていることが判明しました。これに伴い、平成27年度～平成28年度の2箇年で、機能強化対策工事で機能低下の回復を行い、施設の強化及び長寿命化を図りました。</t>
    <phoneticPr fontId="4"/>
  </si>
  <si>
    <t>　公営企業会計(法適)移行を検討しながら、より詳細な経営内容を分析し、収入の確保、維持管理費の削減、料金改定等についての検討を行い、一般会計からの繰入金に依存しないような経営の健全化を図ります。
　また、効率的な事業運営に向けて、近隣他団体と広域化・共同化について、引き続き検討していきます。</t>
    <rPh sb="133" eb="134">
      <t>ヒ</t>
    </rPh>
    <rPh sb="135" eb="136">
      <t>ツヅ</t>
    </rPh>
    <phoneticPr fontId="4"/>
  </si>
  <si>
    <t>・農業集落排水事業は、平成6年度に採択を受けて平成12年度から供用開始をしており、供用開始から18年経過しております。
①収益的収支比率：供用開始から18年経過し、建設投資時の地方債償還金が年々上昇していることにより、収益的収支比率が減少する予想ですので、施設の効率的な維持管理や計画的な建設投資等の費用を抑え、更なる経営の効率化、健全化を推進し、経営基盤の強化を図ります。
④企業債残高対事業規模比率：建設改良工事費用の財源のほとんどは企業債の借入で賄っており、平成7年度から平成30年度までに借入した899,800千円を現在償還中であることから、類似団体の平均値より高くなっています。資本的支出がある場合は、国庫補助金や起債を利用した上で、年度間の事業バランスを考慮し、資本費平準化債等を活用しながら、後年度に係る資本費の負担が偏らないようにいたします。
⑤経費回収率：処理人口が少ないほど施設整備に規模効果が働きにくくなるため、この指標は低くなる傾向があり、類似団体の平均値を下回っています。低い原因は、汚水建設費が高いことによるもので、収入不足分は、繰入金によって補填しておりますので、今後更なる経費の抑制及び使用料の適正化に向けて検討し、指標の向上に努めます。
⑥汚水処理原価：処理人口が少ないほど施設整備に規模効果が働きにくくなるため、この指標は高くなる傾向があり、類似団体より高水準であります。高い原因は、汚水処理に係る維持管理費と資本費が高いことによるものです。
⑦施設利用率：1日に施設で処理した汚水量の平均値を用いているため、指標は低くなっておりますが、1日の最大汚水量を考慮すると約80％となっております。
⑧水洗化率：類似団体に近似の値となっております。投資した資本から確実に使用料収入を得るため、更に未接続世帯へ積極的な普及啓発活動を行い、水洗化率の向上を図ります。</t>
    <rPh sb="612" eb="614">
      <t>ショリ</t>
    </rPh>
    <rPh sb="615" eb="616">
      <t>カカ</t>
    </rPh>
    <rPh sb="617" eb="619">
      <t>イジ</t>
    </rPh>
    <rPh sb="619" eb="622">
      <t>カンリヒ</t>
    </rPh>
    <rPh sb="623" eb="625">
      <t>シホン</t>
    </rPh>
    <rPh sb="625" eb="626">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</si>
</sst>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AD-4FDD-94FA-D0FBD7B940C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c:ext xmlns:c16="http://schemas.microsoft.com/office/drawing/2014/chart" uri="{C3380CC4-5D6E-409C-BE32-E72D297353CC}">
              <c16:uniqueId val="{00000001-E8AD-4FDD-94FA-D0FBD7B940C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39.14</c:v>
                </c:pt>
                <c:pt idx="1">
                  <c:v>39.14</c:v>
                </c:pt>
                <c:pt idx="2">
                  <c:v>37.200000000000003</c:v>
                </c:pt>
                <c:pt idx="3">
                  <c:v>34.19</c:v>
                </c:pt>
                <c:pt idx="4">
                  <c:v>37.42</c:v>
                </c:pt>
              </c:numCache>
            </c:numRef>
          </c:val>
          <c:extLst>
            <c:ext xmlns:c16="http://schemas.microsoft.com/office/drawing/2014/chart" uri="{C3380CC4-5D6E-409C-BE32-E72D297353CC}">
              <c16:uniqueId val="{00000000-FC31-4231-BA41-BF6A8308B3A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c:ext xmlns:c16="http://schemas.microsoft.com/office/drawing/2014/chart" uri="{C3380CC4-5D6E-409C-BE32-E72D297353CC}">
              <c16:uniqueId val="{00000001-FC31-4231-BA41-BF6A8308B3A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83.04</c:v>
                </c:pt>
                <c:pt idx="1">
                  <c:v>83.42</c:v>
                </c:pt>
                <c:pt idx="2">
                  <c:v>82.96</c:v>
                </c:pt>
                <c:pt idx="3">
                  <c:v>83.66</c:v>
                </c:pt>
                <c:pt idx="4">
                  <c:v>84.06</c:v>
                </c:pt>
              </c:numCache>
            </c:numRef>
          </c:val>
          <c:extLst>
            <c:ext xmlns:c16="http://schemas.microsoft.com/office/drawing/2014/chart" uri="{C3380CC4-5D6E-409C-BE32-E72D297353CC}">
              <c16:uniqueId val="{00000000-C12A-45CE-987E-CC0CC4660EB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c:ext xmlns:c16="http://schemas.microsoft.com/office/drawing/2014/chart" uri="{C3380CC4-5D6E-409C-BE32-E72D297353CC}">
              <c16:uniqueId val="{00000001-C12A-45CE-987E-CC0CC4660EB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68.44</c:v>
                </c:pt>
                <c:pt idx="1">
                  <c:v>67.16</c:v>
                </c:pt>
                <c:pt idx="2">
                  <c:v>75.17</c:v>
                </c:pt>
                <c:pt idx="3">
                  <c:v>51.43</c:v>
                </c:pt>
                <c:pt idx="4">
                  <c:v>53.54</c:v>
                </c:pt>
              </c:numCache>
            </c:numRef>
          </c:val>
          <c:extLst>
            <c:ext xmlns:c16="http://schemas.microsoft.com/office/drawing/2014/chart" uri="{C3380CC4-5D6E-409C-BE32-E72D297353CC}">
              <c16:uniqueId val="{00000000-3877-4653-AA59-3447F197222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77-4653-AA59-3447F197222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35-47A1-8C43-DCED031B6F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35-47A1-8C43-DCED031B6F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85-49AA-89AB-0ED75A2633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85-49AA-89AB-0ED75A2633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EF-46C5-8B99-E1946694171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EF-46C5-8B99-E1946694171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A2-4FEB-9357-14F7F9E2189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A2-4FEB-9357-14F7F9E2189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2934.99</c:v>
                </c:pt>
                <c:pt idx="1">
                  <c:v>2777.71</c:v>
                </c:pt>
                <c:pt idx="2">
                  <c:v>5174.3999999999996</c:v>
                </c:pt>
                <c:pt idx="3">
                  <c:v>3279.03</c:v>
                </c:pt>
                <c:pt idx="4">
                  <c:v>3224.86</c:v>
                </c:pt>
              </c:numCache>
            </c:numRef>
          </c:val>
          <c:extLst>
            <c:ext xmlns:c16="http://schemas.microsoft.com/office/drawing/2014/chart" uri="{C3380CC4-5D6E-409C-BE32-E72D297353CC}">
              <c16:uniqueId val="{00000000-CD4C-4440-8637-8F690AFFC6C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c:ext xmlns:c16="http://schemas.microsoft.com/office/drawing/2014/chart" uri="{C3380CC4-5D6E-409C-BE32-E72D297353CC}">
              <c16:uniqueId val="{00000001-CD4C-4440-8637-8F690AFFC6C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38.1</c:v>
                </c:pt>
                <c:pt idx="1">
                  <c:v>37.08</c:v>
                </c:pt>
                <c:pt idx="2">
                  <c:v>39.229999999999997</c:v>
                </c:pt>
                <c:pt idx="3">
                  <c:v>24.39</c:v>
                </c:pt>
                <c:pt idx="4">
                  <c:v>26.18</c:v>
                </c:pt>
              </c:numCache>
            </c:numRef>
          </c:val>
          <c:extLst>
            <c:ext xmlns:c16="http://schemas.microsoft.com/office/drawing/2014/chart" uri="{C3380CC4-5D6E-409C-BE32-E72D297353CC}">
              <c16:uniqueId val="{00000000-C961-4EE2-8634-392EFCED1E3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c:ext xmlns:c16="http://schemas.microsoft.com/office/drawing/2014/chart" uri="{C3380CC4-5D6E-409C-BE32-E72D297353CC}">
              <c16:uniqueId val="{00000001-C961-4EE2-8634-392EFCED1E3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486.16</c:v>
                </c:pt>
                <c:pt idx="1">
                  <c:v>503.18</c:v>
                </c:pt>
                <c:pt idx="2">
                  <c:v>476.69</c:v>
                </c:pt>
                <c:pt idx="3">
                  <c:v>764.07</c:v>
                </c:pt>
                <c:pt idx="4">
                  <c:v>718.44</c:v>
                </c:pt>
              </c:numCache>
            </c:numRef>
          </c:val>
          <c:extLst>
            <c:ext xmlns:c16="http://schemas.microsoft.com/office/drawing/2014/chart" uri="{C3380CC4-5D6E-409C-BE32-E72D297353CC}">
              <c16:uniqueId val="{00000000-5623-429B-ACB0-F2EF9C0925F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c:ext xmlns:c16="http://schemas.microsoft.com/office/drawing/2014/chart" uri="{C3380CC4-5D6E-409C-BE32-E72D297353CC}">
              <c16:uniqueId val="{00000001-5623-429B-ACB0-F2EF9C0925F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C16" zoomScale="130" zoomScaleNormal="13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平泉町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7643</v>
      </c>
      <c r="AM8" s="50"/>
      <c r="AN8" s="50"/>
      <c r="AO8" s="50"/>
      <c r="AP8" s="50"/>
      <c r="AQ8" s="50"/>
      <c r="AR8" s="50"/>
      <c r="AS8" s="50"/>
      <c r="AT8" s="45">
        <f>データ!T6</f>
        <v>63.39</v>
      </c>
      <c r="AU8" s="45"/>
      <c r="AV8" s="45"/>
      <c r="AW8" s="45"/>
      <c r="AX8" s="45"/>
      <c r="AY8" s="45"/>
      <c r="AZ8" s="45"/>
      <c r="BA8" s="45"/>
      <c r="BB8" s="45">
        <f>データ!U6</f>
        <v>120.57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9.93</v>
      </c>
      <c r="Q10" s="45"/>
      <c r="R10" s="45"/>
      <c r="S10" s="45"/>
      <c r="T10" s="45"/>
      <c r="U10" s="45"/>
      <c r="V10" s="45"/>
      <c r="W10" s="45">
        <f>データ!Q6</f>
        <v>93.98</v>
      </c>
      <c r="X10" s="45"/>
      <c r="Y10" s="45"/>
      <c r="Z10" s="45"/>
      <c r="AA10" s="45"/>
      <c r="AB10" s="45"/>
      <c r="AC10" s="45"/>
      <c r="AD10" s="50">
        <f>データ!R6</f>
        <v>3456</v>
      </c>
      <c r="AE10" s="50"/>
      <c r="AF10" s="50"/>
      <c r="AG10" s="50"/>
      <c r="AH10" s="50"/>
      <c r="AI10" s="50"/>
      <c r="AJ10" s="50"/>
      <c r="AK10" s="2"/>
      <c r="AL10" s="50">
        <f>データ!V6</f>
        <v>753</v>
      </c>
      <c r="AM10" s="50"/>
      <c r="AN10" s="50"/>
      <c r="AO10" s="50"/>
      <c r="AP10" s="50"/>
      <c r="AQ10" s="50"/>
      <c r="AR10" s="50"/>
      <c r="AS10" s="50"/>
      <c r="AT10" s="45">
        <f>データ!W6</f>
        <v>0.75</v>
      </c>
      <c r="AU10" s="45"/>
      <c r="AV10" s="45"/>
      <c r="AW10" s="45"/>
      <c r="AX10" s="45"/>
      <c r="AY10" s="45"/>
      <c r="AZ10" s="45"/>
      <c r="BA10" s="45"/>
      <c r="BB10" s="45">
        <f>データ!X6</f>
        <v>1004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113</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2.7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FamzntRiJMUI9zLbPyQczzwld3CyGKF2uNAPJ4V4t1ufuCQitTz3TopQzF4p7AJf4MNmUV18jqDXqvL3lAqK6A==" saltValue="5NYRPtSCcWxz3LQkmJjQ4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34029</v>
      </c>
      <c r="D6" s="33">
        <f t="shared" si="3"/>
        <v>47</v>
      </c>
      <c r="E6" s="33">
        <f t="shared" si="3"/>
        <v>17</v>
      </c>
      <c r="F6" s="33">
        <f t="shared" si="3"/>
        <v>5</v>
      </c>
      <c r="G6" s="33">
        <f t="shared" si="3"/>
        <v>0</v>
      </c>
      <c r="H6" s="33" t="str">
        <f t="shared" si="3"/>
        <v>岩手県　平泉町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9.93</v>
      </c>
      <c r="Q6" s="34">
        <f t="shared" si="3"/>
        <v>93.98</v>
      </c>
      <c r="R6" s="34">
        <f t="shared" si="3"/>
        <v>3456</v>
      </c>
      <c r="S6" s="34">
        <f t="shared" si="3"/>
        <v>7643</v>
      </c>
      <c r="T6" s="34">
        <f t="shared" si="3"/>
        <v>63.39</v>
      </c>
      <c r="U6" s="34">
        <f t="shared" si="3"/>
        <v>120.57</v>
      </c>
      <c r="V6" s="34">
        <f t="shared" si="3"/>
        <v>753</v>
      </c>
      <c r="W6" s="34">
        <f t="shared" si="3"/>
        <v>0.75</v>
      </c>
      <c r="X6" s="34">
        <f t="shared" si="3"/>
        <v>1004</v>
      </c>
      <c r="Y6" s="35">
        <f>IF(Y7="",NA(),Y7)</f>
        <v>68.44</v>
      </c>
      <c r="Z6" s="35">
        <f t="shared" ref="Z6:AH6" si="4">IF(Z7="",NA(),Z7)</f>
        <v>67.16</v>
      </c>
      <c r="AA6" s="35">
        <f t="shared" si="4"/>
        <v>75.17</v>
      </c>
      <c r="AB6" s="35">
        <f t="shared" si="4"/>
        <v>51.43</v>
      </c>
      <c r="AC6" s="35">
        <f t="shared" si="4"/>
        <v>53.54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2934.99</v>
      </c>
      <c r="BG6" s="35">
        <f t="shared" ref="BG6:BO6" si="7">IF(BG7="",NA(),BG7)</f>
        <v>2777.71</v>
      </c>
      <c r="BH6" s="35">
        <f t="shared" si="7"/>
        <v>5174.3999999999996</v>
      </c>
      <c r="BI6" s="35">
        <f t="shared" si="7"/>
        <v>3279.03</v>
      </c>
      <c r="BJ6" s="35">
        <f t="shared" si="7"/>
        <v>3224.86</v>
      </c>
      <c r="BK6" s="35">
        <f t="shared" si="7"/>
        <v>1161.05</v>
      </c>
      <c r="BL6" s="35">
        <f t="shared" si="7"/>
        <v>1081.8</v>
      </c>
      <c r="BM6" s="35">
        <f t="shared" si="7"/>
        <v>974.93</v>
      </c>
      <c r="BN6" s="35">
        <f t="shared" si="7"/>
        <v>855.8</v>
      </c>
      <c r="BO6" s="35">
        <f t="shared" si="7"/>
        <v>789.46</v>
      </c>
      <c r="BP6" s="34" t="str">
        <f>IF(BP7="","",IF(BP7="-","【-】","【"&amp;SUBSTITUTE(TEXT(BP7,"#,##0.00"),"-","△")&amp;"】"))</f>
        <v>【747.76】</v>
      </c>
      <c r="BQ6" s="35">
        <f>IF(BQ7="",NA(),BQ7)</f>
        <v>38.1</v>
      </c>
      <c r="BR6" s="35">
        <f t="shared" ref="BR6:BZ6" si="8">IF(BR7="",NA(),BR7)</f>
        <v>37.08</v>
      </c>
      <c r="BS6" s="35">
        <f t="shared" si="8"/>
        <v>39.229999999999997</v>
      </c>
      <c r="BT6" s="35">
        <f t="shared" si="8"/>
        <v>24.39</v>
      </c>
      <c r="BU6" s="35">
        <f t="shared" si="8"/>
        <v>26.18</v>
      </c>
      <c r="BV6" s="35">
        <f t="shared" si="8"/>
        <v>41.08</v>
      </c>
      <c r="BW6" s="35">
        <f t="shared" si="8"/>
        <v>52.19</v>
      </c>
      <c r="BX6" s="35">
        <f t="shared" si="8"/>
        <v>55.32</v>
      </c>
      <c r="BY6" s="35">
        <f t="shared" si="8"/>
        <v>59.8</v>
      </c>
      <c r="BZ6" s="35">
        <f t="shared" si="8"/>
        <v>57.77</v>
      </c>
      <c r="CA6" s="34" t="str">
        <f>IF(CA7="","",IF(CA7="-","【-】","【"&amp;SUBSTITUTE(TEXT(CA7,"#,##0.00"),"-","△")&amp;"】"))</f>
        <v>【59.51】</v>
      </c>
      <c r="CB6" s="35">
        <f>IF(CB7="",NA(),CB7)</f>
        <v>486.16</v>
      </c>
      <c r="CC6" s="35">
        <f t="shared" ref="CC6:CK6" si="9">IF(CC7="",NA(),CC7)</f>
        <v>503.18</v>
      </c>
      <c r="CD6" s="35">
        <f t="shared" si="9"/>
        <v>476.69</v>
      </c>
      <c r="CE6" s="35">
        <f t="shared" si="9"/>
        <v>764.07</v>
      </c>
      <c r="CF6" s="35">
        <f t="shared" si="9"/>
        <v>718.44</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39.14</v>
      </c>
      <c r="CN6" s="35">
        <f t="shared" ref="CN6:CV6" si="10">IF(CN7="",NA(),CN7)</f>
        <v>39.14</v>
      </c>
      <c r="CO6" s="35">
        <f t="shared" si="10"/>
        <v>37.200000000000003</v>
      </c>
      <c r="CP6" s="35">
        <f t="shared" si="10"/>
        <v>34.19</v>
      </c>
      <c r="CQ6" s="35">
        <f t="shared" si="10"/>
        <v>37.42</v>
      </c>
      <c r="CR6" s="35">
        <f t="shared" si="10"/>
        <v>44.69</v>
      </c>
      <c r="CS6" s="35">
        <f t="shared" si="10"/>
        <v>52.31</v>
      </c>
      <c r="CT6" s="35">
        <f t="shared" si="10"/>
        <v>60.65</v>
      </c>
      <c r="CU6" s="35">
        <f t="shared" si="10"/>
        <v>51.75</v>
      </c>
      <c r="CV6" s="35">
        <f t="shared" si="10"/>
        <v>50.68</v>
      </c>
      <c r="CW6" s="34" t="str">
        <f>IF(CW7="","",IF(CW7="-","【-】","【"&amp;SUBSTITUTE(TEXT(CW7,"#,##0.00"),"-","△")&amp;"】"))</f>
        <v>【52.23】</v>
      </c>
      <c r="CX6" s="35">
        <f>IF(CX7="",NA(),CX7)</f>
        <v>83.04</v>
      </c>
      <c r="CY6" s="35">
        <f t="shared" ref="CY6:DG6" si="11">IF(CY7="",NA(),CY7)</f>
        <v>83.42</v>
      </c>
      <c r="CZ6" s="35">
        <f t="shared" si="11"/>
        <v>82.96</v>
      </c>
      <c r="DA6" s="35">
        <f t="shared" si="11"/>
        <v>83.66</v>
      </c>
      <c r="DB6" s="35">
        <f t="shared" si="11"/>
        <v>84.06</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34029</v>
      </c>
      <c r="D7" s="37">
        <v>47</v>
      </c>
      <c r="E7" s="37">
        <v>17</v>
      </c>
      <c r="F7" s="37">
        <v>5</v>
      </c>
      <c r="G7" s="37">
        <v>0</v>
      </c>
      <c r="H7" s="37" t="s">
        <v>98</v>
      </c>
      <c r="I7" s="37" t="s">
        <v>99</v>
      </c>
      <c r="J7" s="37" t="s">
        <v>100</v>
      </c>
      <c r="K7" s="37" t="s">
        <v>101</v>
      </c>
      <c r="L7" s="37" t="s">
        <v>102</v>
      </c>
      <c r="M7" s="37" t="s">
        <v>103</v>
      </c>
      <c r="N7" s="38" t="s">
        <v>104</v>
      </c>
      <c r="O7" s="38" t="s">
        <v>105</v>
      </c>
      <c r="P7" s="38">
        <v>9.93</v>
      </c>
      <c r="Q7" s="38">
        <v>93.98</v>
      </c>
      <c r="R7" s="38">
        <v>3456</v>
      </c>
      <c r="S7" s="38">
        <v>7643</v>
      </c>
      <c r="T7" s="38">
        <v>63.39</v>
      </c>
      <c r="U7" s="38">
        <v>120.57</v>
      </c>
      <c r="V7" s="38">
        <v>753</v>
      </c>
      <c r="W7" s="38">
        <v>0.75</v>
      </c>
      <c r="X7" s="38">
        <v>1004</v>
      </c>
      <c r="Y7" s="38">
        <v>68.44</v>
      </c>
      <c r="Z7" s="38">
        <v>67.16</v>
      </c>
      <c r="AA7" s="38">
        <v>75.17</v>
      </c>
      <c r="AB7" s="38">
        <v>51.43</v>
      </c>
      <c r="AC7" s="38">
        <v>53.54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2934.99</v>
      </c>
      <c r="BG7" s="38">
        <v>2777.71</v>
      </c>
      <c r="BH7" s="38">
        <v>5174.3999999999996</v>
      </c>
      <c r="BI7" s="38">
        <v>3279.03</v>
      </c>
      <c r="BJ7" s="38">
        <v>3224.86</v>
      </c>
      <c r="BK7" s="38">
        <v>1161.05</v>
      </c>
      <c r="BL7" s="38">
        <v>1081.8</v>
      </c>
      <c r="BM7" s="38">
        <v>974.93</v>
      </c>
      <c r="BN7" s="38">
        <v>855.8</v>
      </c>
      <c r="BO7" s="38">
        <v>789.46</v>
      </c>
      <c r="BP7" s="38">
        <v>747.76</v>
      </c>
      <c r="BQ7" s="38">
        <v>38.1</v>
      </c>
      <c r="BR7" s="38">
        <v>37.08</v>
      </c>
      <c r="BS7" s="38">
        <v>39.229999999999997</v>
      </c>
      <c r="BT7" s="38">
        <v>24.39</v>
      </c>
      <c r="BU7" s="38">
        <v>26.18</v>
      </c>
      <c r="BV7" s="38">
        <v>41.08</v>
      </c>
      <c r="BW7" s="38">
        <v>52.19</v>
      </c>
      <c r="BX7" s="38">
        <v>55.32</v>
      </c>
      <c r="BY7" s="38">
        <v>59.8</v>
      </c>
      <c r="BZ7" s="38">
        <v>57.77</v>
      </c>
      <c r="CA7" s="38">
        <v>59.51</v>
      </c>
      <c r="CB7" s="38">
        <v>486.16</v>
      </c>
      <c r="CC7" s="38">
        <v>503.18</v>
      </c>
      <c r="CD7" s="38">
        <v>476.69</v>
      </c>
      <c r="CE7" s="38">
        <v>764.07</v>
      </c>
      <c r="CF7" s="38">
        <v>718.44</v>
      </c>
      <c r="CG7" s="38">
        <v>378.08</v>
      </c>
      <c r="CH7" s="38">
        <v>296.14</v>
      </c>
      <c r="CI7" s="38">
        <v>283.17</v>
      </c>
      <c r="CJ7" s="38">
        <v>263.76</v>
      </c>
      <c r="CK7" s="38">
        <v>274.35000000000002</v>
      </c>
      <c r="CL7" s="38">
        <v>261.45999999999998</v>
      </c>
      <c r="CM7" s="38">
        <v>39.14</v>
      </c>
      <c r="CN7" s="38">
        <v>39.14</v>
      </c>
      <c r="CO7" s="38">
        <v>37.200000000000003</v>
      </c>
      <c r="CP7" s="38">
        <v>34.19</v>
      </c>
      <c r="CQ7" s="38">
        <v>37.42</v>
      </c>
      <c r="CR7" s="38">
        <v>44.69</v>
      </c>
      <c r="CS7" s="38">
        <v>52.31</v>
      </c>
      <c r="CT7" s="38">
        <v>60.65</v>
      </c>
      <c r="CU7" s="38">
        <v>51.75</v>
      </c>
      <c r="CV7" s="38">
        <v>50.68</v>
      </c>
      <c r="CW7" s="38">
        <v>52.23</v>
      </c>
      <c r="CX7" s="38">
        <v>83.04</v>
      </c>
      <c r="CY7" s="38">
        <v>83.42</v>
      </c>
      <c r="CZ7" s="38">
        <v>82.96</v>
      </c>
      <c r="DA7" s="38">
        <v>83.66</v>
      </c>
      <c r="DB7" s="38">
        <v>84.06</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菅原勇弥</cp:lastModifiedBy>
  <cp:lastPrinted>2020-01-14T02:13:03Z</cp:lastPrinted>
  <dcterms:created xsi:type="dcterms:W3CDTF">2019-12-05T05:16:04Z</dcterms:created>
  <dcterms:modified xsi:type="dcterms:W3CDTF">2020-02-11T02:00:09Z</dcterms:modified>
  <cp:category/>
</cp:coreProperties>
</file>