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rlg\各課フォルダ\水処理センター\02_総　務\02_1　経営方針・経営計画\公営企業経営比較分析\H31(R1)\【経営比較分析表】2018_033812_46_1718\"/>
    </mc:Choice>
  </mc:AlternateContent>
  <workbookProtection workbookAlgorithmName="SHA-512" workbookHashValue="svVYl/t88RF/zZJwVjVpnVMAilixzwnrMg9DBW6avJ/s+8Wq2YzKrax+DBAupEQHYBr5cjEqwFIad5mfKb6wGw==" workbookSaltValue="1aqXKi0cqJ4Aq+8eY5p2b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Q6" i="5"/>
  <c r="P6" i="5"/>
  <c r="P10" i="4" s="1"/>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AD10" i="4"/>
  <c r="W10" i="4"/>
  <c r="I10" i="4"/>
  <c r="B10" i="4"/>
  <c r="BB8" i="4"/>
  <c r="AL8" i="4"/>
  <c r="AD8" i="4"/>
  <c r="W8" i="4"/>
  <c r="P8" i="4"/>
  <c r="I8" i="4"/>
  <c r="B8" i="4"/>
  <c r="B6" i="4"/>
  <c r="C10" i="5" l="1"/>
  <c r="D10" i="5"/>
  <c r="E10" i="5"/>
  <c r="B10" i="5"/>
</calcChain>
</file>

<file path=xl/sharedStrings.xml><?xml version="1.0" encoding="utf-8"?>
<sst xmlns="http://schemas.openxmlformats.org/spreadsheetml/2006/main" count="299" uniqueCount="111">
  <si>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</si>
  <si>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</si>
  <si>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</si>
  <si>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</si>
  <si>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</si>
  <si>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</si>
  <si>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</si>
  <si>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</si>
  <si>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</si>
  <si>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</si>
  <si>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</si>
  <si>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</si>
  <si>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</si>
  <si>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</si>
  <si>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</si>
  <si>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</si>
  <si>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</si>
  <si>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</si>
  <si>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</si>
  <si>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</si>
  <si>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</si>
  <si>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</si>
  <si>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</si>
  <si>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</si>
  <si>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</si>
  <si>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</si>
  <si>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</si>
  <si>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</si>
  <si>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</si>
  <si>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</si>
  <si>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</si>
  <si>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</si>
  <si>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</si>
  <si>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</si>
  <si>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</si>
  <si>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</si>
  <si>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</si>
  <si>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</si>
  <si>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</si>
  <si>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</si>
  <si>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</si>
  <si>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</si>
  <si>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</si>
  <si>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</si>
  <si>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</si>
  <si>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</si>
  <si>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</si>
  <si>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</si>
  <si>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</si>
  <si>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</si>
  <si>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</si>
  <si>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</si>
  <si>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</si>
  <si>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</si>
  <si>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</si>
  <si>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</si>
  <si>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</si>
  <si>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</si>
  <si>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</si>
  <si>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</si>
  <si>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</si>
  <si>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</si>
  <si>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</si>
  <si>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</si>
  <si>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</si>
  <si>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</si>
  <si>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</si>
  <si>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</si>
  <si>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</si>
  <si>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</si>
  <si>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</si>
  <si>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</si>
  <si>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</si>
  <si>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</si>
  <si>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</si>
  <si>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</si>
  <si>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</si>
  <si>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</si>
  <si>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</si>
  <si>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</si>
  <si>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</si>
  <si>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</si>
  <si>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</si>
  <si>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</si>
  <si>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</si>
  <si>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</si>
  <si>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</si>
  <si>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</si>
  <si>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</si>
  <si>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</si>
  <si>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</si>
  <si>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</si>
  <si>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</si>
  <si>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</si>
  <si>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</si>
  <si>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</si>
  <si>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金ケ崎町</t>
  </si>
  <si>
    <t>法適用</t>
  </si>
  <si>
    <t>下水道事業</t>
  </si>
  <si>
    <t>個別排水処理</t>
  </si>
  <si>
    <t>L3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</si>
  <si>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</si>
  <si>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</si>
  <si>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</si>
  <si>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</si>
  <si>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</si>
  <si>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</si>
  <si>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</si>
  <si>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町全体の自然環境が保全され、どこに住んでも快適な生活環境を実現できるよう下水道整備を積極的に進めた結果、個別配水処理区域の水洗化率は低いものの、公共下水、農業集落排水による水洗化が進んでおり町全体の水洗化率は高くなっている。使用料確保のためにも今後も水洗化を進めていく。
　経営は総収益が使用料以外の収入に依存していること、企業債償還金等が多額であることから赤字収支となっている。企業債償還等が多額となっている状況の中、使用料の設定が低くなっていることから、企業債残高対事業規模比率が高くなっており、投資に対し適切な料金体制を検討していく必要がある。
　汚水処理原価は類似団体や全国平均より低く抑えられているものの、経費回収率は類似団体や全国平均を下回っており、今後もコスト軽減による健全な経営に努めていく。</t>
    <rPh sb="325" eb="327">
      <t>シタマワ</t>
    </rPh>
    <phoneticPr fontId="4"/>
  </si>
  <si>
    <t xml:space="preserve"> 比較的新しい施設が多く、現時点で耐用年数が近くなってきている施設はないが、今後、耐用年数を迎え老朽化していく施設に対応するため、長寿命化計画を中心とした事業を積極的に推進していく。</t>
    <phoneticPr fontId="4"/>
  </si>
  <si>
    <t xml:space="preserve"> 下水道施設は、重要な財産であることから当施設を維持していくため、管理費用や改築更新への費用増、将来的な人口減少による使用料の減少を考慮し長期的な管理計画、経営及び料金改定等を行なっていくことが重要課題である。
　課題解決に向け、平成27年度から検討を重ねてきた下水道事業の経営検討委員会での意見を集約し、経営改善策を取り纏めた経営戦略を平成29年度に策定した。今後も持続可能な経営に資するため経営改善を図っていか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</si>
</sst>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9F-463B-817B-90797F56F7F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29F-463B-817B-90797F56F7F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56.22</c:v>
                </c:pt>
                <c:pt idx="4">
                  <c:v>55.42</c:v>
                </c:pt>
              </c:numCache>
            </c:numRef>
          </c:val>
          <c:extLst>
            <c:ext xmlns:c16="http://schemas.microsoft.com/office/drawing/2014/chart" uri="{C3380CC4-5D6E-409C-BE32-E72D297353CC}">
              <c16:uniqueId val="{00000000-324C-48FB-AEEF-566316F5751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49.31</c:v>
                </c:pt>
                <c:pt idx="4">
                  <c:v>47.29</c:v>
                </c:pt>
              </c:numCache>
            </c:numRef>
          </c:val>
          <c:smooth val="0"/>
          <c:extLst>
            <c:ext xmlns:c16="http://schemas.microsoft.com/office/drawing/2014/chart" uri="{C3380CC4-5D6E-409C-BE32-E72D297353CC}">
              <c16:uniqueId val="{00000001-324C-48FB-AEEF-566316F5751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33.97</c:v>
                </c:pt>
                <c:pt idx="4">
                  <c:v>35.33</c:v>
                </c:pt>
              </c:numCache>
            </c:numRef>
          </c:val>
          <c:extLst>
            <c:ext xmlns:c16="http://schemas.microsoft.com/office/drawing/2014/chart" uri="{C3380CC4-5D6E-409C-BE32-E72D297353CC}">
              <c16:uniqueId val="{00000000-E31A-4115-AE43-1EBD196BE7C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57.28</c:v>
                </c:pt>
                <c:pt idx="4">
                  <c:v>57.74</c:v>
                </c:pt>
              </c:numCache>
            </c:numRef>
          </c:val>
          <c:smooth val="0"/>
          <c:extLst>
            <c:ext xmlns:c16="http://schemas.microsoft.com/office/drawing/2014/chart" uri="{C3380CC4-5D6E-409C-BE32-E72D297353CC}">
              <c16:uniqueId val="{00000001-E31A-4115-AE43-1EBD196BE7C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142.96</c:v>
                </c:pt>
                <c:pt idx="4">
                  <c:v>118.65</c:v>
                </c:pt>
              </c:numCache>
            </c:numRef>
          </c:val>
          <c:extLst>
            <c:ext xmlns:c16="http://schemas.microsoft.com/office/drawing/2014/chart" uri="{C3380CC4-5D6E-409C-BE32-E72D297353CC}">
              <c16:uniqueId val="{00000000-ACCD-4EA9-B746-89AB401D714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109.03</c:v>
                </c:pt>
                <c:pt idx="4">
                  <c:v>105.3</c:v>
                </c:pt>
              </c:numCache>
            </c:numRef>
          </c:val>
          <c:smooth val="0"/>
          <c:extLst>
            <c:ext xmlns:c16="http://schemas.microsoft.com/office/drawing/2014/chart" uri="{C3380CC4-5D6E-409C-BE32-E72D297353CC}">
              <c16:uniqueId val="{00000001-ACCD-4EA9-B746-89AB401D714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4.5</c:v>
                </c:pt>
                <c:pt idx="4">
                  <c:v>8.84</c:v>
                </c:pt>
              </c:numCache>
            </c:numRef>
          </c:val>
          <c:extLst>
            <c:ext xmlns:c16="http://schemas.microsoft.com/office/drawing/2014/chart" uri="{C3380CC4-5D6E-409C-BE32-E72D297353CC}">
              <c16:uniqueId val="{00000000-FD3B-4C6D-800B-61A13118706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9.51</c:v>
                </c:pt>
                <c:pt idx="4">
                  <c:v>14.11</c:v>
                </c:pt>
              </c:numCache>
            </c:numRef>
          </c:val>
          <c:smooth val="0"/>
          <c:extLst>
            <c:ext xmlns:c16="http://schemas.microsoft.com/office/drawing/2014/chart" uri="{C3380CC4-5D6E-409C-BE32-E72D297353CC}">
              <c16:uniqueId val="{00000001-FD3B-4C6D-800B-61A13118706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AE-45D0-B21E-75CED1AD626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4AE-45D0-B21E-75CED1AD626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7EE-49B7-9E13-EE62F93E4A2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34.340000000000003</c:v>
                </c:pt>
                <c:pt idx="4">
                  <c:v>40.119999999999997</c:v>
                </c:pt>
              </c:numCache>
            </c:numRef>
          </c:val>
          <c:smooth val="0"/>
          <c:extLst>
            <c:ext xmlns:c16="http://schemas.microsoft.com/office/drawing/2014/chart" uri="{C3380CC4-5D6E-409C-BE32-E72D297353CC}">
              <c16:uniqueId val="{00000001-B7EE-49B7-9E13-EE62F93E4A2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347.14</c:v>
                </c:pt>
                <c:pt idx="4">
                  <c:v>482.29</c:v>
                </c:pt>
              </c:numCache>
            </c:numRef>
          </c:val>
          <c:extLst>
            <c:ext xmlns:c16="http://schemas.microsoft.com/office/drawing/2014/chart" uri="{C3380CC4-5D6E-409C-BE32-E72D297353CC}">
              <c16:uniqueId val="{00000000-6772-4904-B08B-497A1F1175B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202.79</c:v>
                </c:pt>
                <c:pt idx="4">
                  <c:v>255.28</c:v>
                </c:pt>
              </c:numCache>
            </c:numRef>
          </c:val>
          <c:smooth val="0"/>
          <c:extLst>
            <c:ext xmlns:c16="http://schemas.microsoft.com/office/drawing/2014/chart" uri="{C3380CC4-5D6E-409C-BE32-E72D297353CC}">
              <c16:uniqueId val="{00000001-6772-4904-B08B-497A1F1175B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1121.31</c:v>
                </c:pt>
                <c:pt idx="4">
                  <c:v>1418.5</c:v>
                </c:pt>
              </c:numCache>
            </c:numRef>
          </c:val>
          <c:extLst>
            <c:ext xmlns:c16="http://schemas.microsoft.com/office/drawing/2014/chart" uri="{C3380CC4-5D6E-409C-BE32-E72D297353CC}">
              <c16:uniqueId val="{00000000-86B8-483C-AB71-3B715E3F7E6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768.3</c:v>
                </c:pt>
                <c:pt idx="4">
                  <c:v>918.36</c:v>
                </c:pt>
              </c:numCache>
            </c:numRef>
          </c:val>
          <c:smooth val="0"/>
          <c:extLst>
            <c:ext xmlns:c16="http://schemas.microsoft.com/office/drawing/2014/chart" uri="{C3380CC4-5D6E-409C-BE32-E72D297353CC}">
              <c16:uniqueId val="{00000001-86B8-483C-AB71-3B715E3F7E6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56.33</c:v>
                </c:pt>
                <c:pt idx="4">
                  <c:v>46.47</c:v>
                </c:pt>
              </c:numCache>
            </c:numRef>
          </c:val>
          <c:extLst>
            <c:ext xmlns:c16="http://schemas.microsoft.com/office/drawing/2014/chart" uri="{C3380CC4-5D6E-409C-BE32-E72D297353CC}">
              <c16:uniqueId val="{00000000-57CF-49F7-8C7C-C85EFBD7F0E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53.36</c:v>
                </c:pt>
                <c:pt idx="4">
                  <c:v>50.94</c:v>
                </c:pt>
              </c:numCache>
            </c:numRef>
          </c:val>
          <c:smooth val="0"/>
          <c:extLst>
            <c:ext xmlns:c16="http://schemas.microsoft.com/office/drawing/2014/chart" uri="{C3380CC4-5D6E-409C-BE32-E72D297353CC}">
              <c16:uniqueId val="{00000001-57CF-49F7-8C7C-C85EFBD7F0E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162</c:v>
                </c:pt>
                <c:pt idx="4">
                  <c:v>203.14</c:v>
                </c:pt>
              </c:numCache>
            </c:numRef>
          </c:val>
          <c:extLst>
            <c:ext xmlns:c16="http://schemas.microsoft.com/office/drawing/2014/chart" uri="{C3380CC4-5D6E-409C-BE32-E72D297353CC}">
              <c16:uniqueId val="{00000000-0806-4207-B102-3492B513A95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347.38</c:v>
                </c:pt>
                <c:pt idx="4">
                  <c:v>371.2</c:v>
                </c:pt>
              </c:numCache>
            </c:numRef>
          </c:val>
          <c:smooth val="0"/>
          <c:extLst>
            <c:ext xmlns:c16="http://schemas.microsoft.com/office/drawing/2014/chart" uri="{C3380CC4-5D6E-409C-BE32-E72D297353CC}">
              <c16:uniqueId val="{00000001-0806-4207-B102-3492B513A95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【180.68】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M4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岩手県　金ケ崎町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個別排水処理</v>
      </c>
      <c r="Q8" s="71"/>
      <c r="R8" s="71"/>
      <c r="S8" s="71"/>
      <c r="T8" s="71"/>
      <c r="U8" s="71"/>
      <c r="V8" s="71"/>
      <c r="W8" s="71" t="str">
        <f>データ!L6</f>
        <v>L3</v>
      </c>
      <c r="X8" s="71"/>
      <c r="Y8" s="71"/>
      <c r="Z8" s="71"/>
      <c r="AA8" s="71"/>
      <c r="AB8" s="71"/>
      <c r="AC8" s="71"/>
      <c r="AD8" s="72" t="str">
        <f>データ!$M$6</f>
        <v>非設置</v>
      </c>
      <c r="AE8" s="72"/>
      <c r="AF8" s="72"/>
      <c r="AG8" s="72"/>
      <c r="AH8" s="72"/>
      <c r="AI8" s="72"/>
      <c r="AJ8" s="72"/>
      <c r="AK8" s="3"/>
      <c r="AL8" s="68">
        <f>データ!S6</f>
        <v>15644</v>
      </c>
      <c r="AM8" s="68"/>
      <c r="AN8" s="68"/>
      <c r="AO8" s="68"/>
      <c r="AP8" s="68"/>
      <c r="AQ8" s="68"/>
      <c r="AR8" s="68"/>
      <c r="AS8" s="68"/>
      <c r="AT8" s="67">
        <f>データ!T6</f>
        <v>179.76</v>
      </c>
      <c r="AU8" s="67"/>
      <c r="AV8" s="67"/>
      <c r="AW8" s="67"/>
      <c r="AX8" s="67"/>
      <c r="AY8" s="67"/>
      <c r="AZ8" s="67"/>
      <c r="BA8" s="67"/>
      <c r="BB8" s="67">
        <f>データ!U6</f>
        <v>87.03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64.790000000000006</v>
      </c>
      <c r="J10" s="67"/>
      <c r="K10" s="67"/>
      <c r="L10" s="67"/>
      <c r="M10" s="67"/>
      <c r="N10" s="67"/>
      <c r="O10" s="67"/>
      <c r="P10" s="67">
        <f>データ!P6</f>
        <v>13.11</v>
      </c>
      <c r="Q10" s="67"/>
      <c r="R10" s="67"/>
      <c r="S10" s="67"/>
      <c r="T10" s="67"/>
      <c r="U10" s="67"/>
      <c r="V10" s="67"/>
      <c r="W10" s="67">
        <f>データ!Q6</f>
        <v>100</v>
      </c>
      <c r="X10" s="67"/>
      <c r="Y10" s="67"/>
      <c r="Z10" s="67"/>
      <c r="AA10" s="67"/>
      <c r="AB10" s="67"/>
      <c r="AC10" s="67"/>
      <c r="AD10" s="68">
        <f>データ!R6</f>
        <v>2160</v>
      </c>
      <c r="AE10" s="68"/>
      <c r="AF10" s="68"/>
      <c r="AG10" s="68"/>
      <c r="AH10" s="68"/>
      <c r="AI10" s="68"/>
      <c r="AJ10" s="68"/>
      <c r="AK10" s="2"/>
      <c r="AL10" s="68">
        <f>データ!V6</f>
        <v>2041</v>
      </c>
      <c r="AM10" s="68"/>
      <c r="AN10" s="68"/>
      <c r="AO10" s="68"/>
      <c r="AP10" s="68"/>
      <c r="AQ10" s="68"/>
      <c r="AR10" s="68"/>
      <c r="AS10" s="68"/>
      <c r="AT10" s="67">
        <f>データ!W6</f>
        <v>45.4</v>
      </c>
      <c r="AU10" s="67"/>
      <c r="AV10" s="67"/>
      <c r="AW10" s="67"/>
      <c r="AX10" s="67"/>
      <c r="AY10" s="67"/>
      <c r="AZ10" s="67"/>
      <c r="BA10" s="67"/>
      <c r="BB10" s="67">
        <f>データ!X6</f>
        <v>44.96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【91.71】</v>
      </c>
      <c r="F85" s="26" t="str">
        <f>データ!AT6</f>
        <v>【180.68】</v>
      </c>
      <c r="G85" s="26" t="str">
        <f>データ!BE6</f>
        <v>【273.97】</v>
      </c>
      <c r="H85" s="26" t="str">
        <f>データ!BP6</f>
        <v>【860.68】</v>
      </c>
      <c r="I85" s="26" t="str">
        <f>データ!CA6</f>
        <v>【52.12】</v>
      </c>
      <c r="J85" s="26" t="str">
        <f>データ!CL6</f>
        <v>【299.14】</v>
      </c>
      <c r="K85" s="26" t="str">
        <f>データ!CW6</f>
        <v>【50.35】</v>
      </c>
      <c r="L85" s="26" t="str">
        <f>データ!DH6</f>
        <v>【81.14】</v>
      </c>
      <c r="M85" s="26" t="str">
        <f>データ!DS6</f>
        <v>【38.00】</v>
      </c>
      <c r="N85" s="26" t="str">
        <f>データ!ED6</f>
        <v>【-】</v>
      </c>
      <c r="O85" s="26" t="str">
        <f>データ!EO6</f>
        <v>【-】</v>
      </c>
    </row>
  </sheetData>
  <sheetProtection algorithmName="SHA-512" hashValue="bH1r7Ujc97wav4cIqB15Y731+jpHT8Ji88HR2VPCMv4cAgl+9LI2C/PVqlGdBbj1/eaA3HBkYusBMkYAh+p3SQ==" saltValue="88/Nsrn5yVadXBtpjLZv/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33812</v>
      </c>
      <c r="D6" s="33">
        <f t="shared" si="3"/>
        <v>46</v>
      </c>
      <c r="E6" s="33">
        <f t="shared" si="3"/>
        <v>18</v>
      </c>
      <c r="F6" s="33">
        <f t="shared" si="3"/>
        <v>1</v>
      </c>
      <c r="G6" s="33">
        <f t="shared" si="3"/>
        <v>0</v>
      </c>
      <c r="H6" s="33" t="str">
        <f t="shared" si="3"/>
        <v>岩手県　金ケ崎町</v>
      </c>
      <c r="I6" s="33" t="str">
        <f t="shared" si="3"/>
        <v>法適用</v>
      </c>
      <c r="J6" s="33" t="str">
        <f t="shared" si="3"/>
        <v>下水道事業</v>
      </c>
      <c r="K6" s="33" t="str">
        <f t="shared" si="3"/>
        <v>個別排水処理</v>
      </c>
      <c r="L6" s="33" t="str">
        <f t="shared" si="3"/>
        <v>L3</v>
      </c>
      <c r="M6" s="33" t="str">
        <f t="shared" si="3"/>
        <v>非設置</v>
      </c>
      <c r="N6" s="34" t="str">
        <f t="shared" si="3"/>
        <v>-</v>
      </c>
      <c r="O6" s="34">
        <f t="shared" si="3"/>
        <v>64.790000000000006</v>
      </c>
      <c r="P6" s="34">
        <f t="shared" si="3"/>
        <v>13.11</v>
      </c>
      <c r="Q6" s="34">
        <f t="shared" si="3"/>
        <v>100</v>
      </c>
      <c r="R6" s="34">
        <f t="shared" si="3"/>
        <v>2160</v>
      </c>
      <c r="S6" s="34">
        <f t="shared" si="3"/>
        <v>15644</v>
      </c>
      <c r="T6" s="34">
        <f t="shared" si="3"/>
        <v>179.76</v>
      </c>
      <c r="U6" s="34">
        <f t="shared" si="3"/>
        <v>87.03</v>
      </c>
      <c r="V6" s="34">
        <f t="shared" si="3"/>
        <v>2041</v>
      </c>
      <c r="W6" s="34">
        <f t="shared" si="3"/>
        <v>45.4</v>
      </c>
      <c r="X6" s="34">
        <f t="shared" si="3"/>
        <v>44.96</v>
      </c>
      <c r="Y6" s="35" t="str">
        <f>IF(Y7="",NA(),Y7)</f>
        <v>-</v>
      </c>
      <c r="Z6" s="35" t="str">
        <f t="shared" ref="Z6:AH6" si="4">IF(Z7="",NA(),Z7)</f>
        <v>-</v>
      </c>
      <c r="AA6" s="35" t="str">
        <f t="shared" si="4"/>
        <v>-</v>
      </c>
      <c r="AB6" s="35">
        <f t="shared" si="4"/>
        <v>142.96</v>
      </c>
      <c r="AC6" s="35">
        <f t="shared" si="4"/>
        <v>118.65</v>
      </c>
      <c r="AD6" s="35" t="str">
        <f t="shared" si="4"/>
        <v>-</v>
      </c>
      <c r="AE6" s="35" t="str">
        <f t="shared" si="4"/>
        <v>-</v>
      </c>
      <c r="AF6" s="35" t="str">
        <f t="shared" si="4"/>
        <v>-</v>
      </c>
      <c r="AG6" s="35">
        <f t="shared" si="4"/>
        <v>109.03</v>
      </c>
      <c r="AH6" s="35">
        <f t="shared" si="4"/>
        <v>105.3</v>
      </c>
      <c r="AI6" s="34" t="str">
        <f>IF(AI7="","",IF(AI7="-","【-】","【"&amp;SUBSTITUTE(TEXT(AI7,"#,##0.00"),"-","△")&amp;"】"))</f>
        <v>【91.71】</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34.340000000000003</v>
      </c>
      <c r="AS6" s="35">
        <f t="shared" si="5"/>
        <v>40.119999999999997</v>
      </c>
      <c r="AT6" s="34" t="str">
        <f>IF(AT7="","",IF(AT7="-","【-】","【"&amp;SUBSTITUTE(TEXT(AT7,"#,##0.00"),"-","△")&amp;"】"))</f>
        <v>【180.68】</v>
      </c>
      <c r="AU6" s="35" t="str">
        <f>IF(AU7="",NA(),AU7)</f>
        <v>-</v>
      </c>
      <c r="AV6" s="35" t="str">
        <f t="shared" ref="AV6:BD6" si="6">IF(AV7="",NA(),AV7)</f>
        <v>-</v>
      </c>
      <c r="AW6" s="35" t="str">
        <f t="shared" si="6"/>
        <v>-</v>
      </c>
      <c r="AX6" s="35">
        <f t="shared" si="6"/>
        <v>347.14</v>
      </c>
      <c r="AY6" s="35">
        <f t="shared" si="6"/>
        <v>482.29</v>
      </c>
      <c r="AZ6" s="35" t="str">
        <f t="shared" si="6"/>
        <v>-</v>
      </c>
      <c r="BA6" s="35" t="str">
        <f t="shared" si="6"/>
        <v>-</v>
      </c>
      <c r="BB6" s="35" t="str">
        <f t="shared" si="6"/>
        <v>-</v>
      </c>
      <c r="BC6" s="35">
        <f t="shared" si="6"/>
        <v>202.79</v>
      </c>
      <c r="BD6" s="35">
        <f t="shared" si="6"/>
        <v>255.28</v>
      </c>
      <c r="BE6" s="34" t="str">
        <f>IF(BE7="","",IF(BE7="-","【-】","【"&amp;SUBSTITUTE(TEXT(BE7,"#,##0.00"),"-","△")&amp;"】"))</f>
        <v>【273.97】</v>
      </c>
      <c r="BF6" s="35" t="str">
        <f>IF(BF7="",NA(),BF7)</f>
        <v>-</v>
      </c>
      <c r="BG6" s="35" t="str">
        <f t="shared" ref="BG6:BO6" si="7">IF(BG7="",NA(),BG7)</f>
        <v>-</v>
      </c>
      <c r="BH6" s="35" t="str">
        <f t="shared" si="7"/>
        <v>-</v>
      </c>
      <c r="BI6" s="35">
        <f t="shared" si="7"/>
        <v>1121.31</v>
      </c>
      <c r="BJ6" s="35">
        <f t="shared" si="7"/>
        <v>1418.5</v>
      </c>
      <c r="BK6" s="35" t="str">
        <f t="shared" si="7"/>
        <v>-</v>
      </c>
      <c r="BL6" s="35" t="str">
        <f t="shared" si="7"/>
        <v>-</v>
      </c>
      <c r="BM6" s="35" t="str">
        <f t="shared" si="7"/>
        <v>-</v>
      </c>
      <c r="BN6" s="35">
        <f t="shared" si="7"/>
        <v>768.3</v>
      </c>
      <c r="BO6" s="35">
        <f t="shared" si="7"/>
        <v>918.36</v>
      </c>
      <c r="BP6" s="34" t="str">
        <f>IF(BP7="","",IF(BP7="-","【-】","【"&amp;SUBSTITUTE(TEXT(BP7,"#,##0.00"),"-","△")&amp;"】"))</f>
        <v>【860.68】</v>
      </c>
      <c r="BQ6" s="35" t="str">
        <f>IF(BQ7="",NA(),BQ7)</f>
        <v>-</v>
      </c>
      <c r="BR6" s="35" t="str">
        <f t="shared" ref="BR6:BZ6" si="8">IF(BR7="",NA(),BR7)</f>
        <v>-</v>
      </c>
      <c r="BS6" s="35" t="str">
        <f t="shared" si="8"/>
        <v>-</v>
      </c>
      <c r="BT6" s="35">
        <f t="shared" si="8"/>
        <v>56.33</v>
      </c>
      <c r="BU6" s="35">
        <f t="shared" si="8"/>
        <v>46.47</v>
      </c>
      <c r="BV6" s="35" t="str">
        <f t="shared" si="8"/>
        <v>-</v>
      </c>
      <c r="BW6" s="35" t="str">
        <f t="shared" si="8"/>
        <v>-</v>
      </c>
      <c r="BX6" s="35" t="str">
        <f t="shared" si="8"/>
        <v>-</v>
      </c>
      <c r="BY6" s="35">
        <f t="shared" si="8"/>
        <v>53.36</v>
      </c>
      <c r="BZ6" s="35">
        <f t="shared" si="8"/>
        <v>50.94</v>
      </c>
      <c r="CA6" s="34" t="str">
        <f>IF(CA7="","",IF(CA7="-","【-】","【"&amp;SUBSTITUTE(TEXT(CA7,"#,##0.00"),"-","△")&amp;"】"))</f>
        <v>【52.12】</v>
      </c>
      <c r="CB6" s="35" t="str">
        <f>IF(CB7="",NA(),CB7)</f>
        <v>-</v>
      </c>
      <c r="CC6" s="35" t="str">
        <f t="shared" ref="CC6:CK6" si="9">IF(CC7="",NA(),CC7)</f>
        <v>-</v>
      </c>
      <c r="CD6" s="35" t="str">
        <f t="shared" si="9"/>
        <v>-</v>
      </c>
      <c r="CE6" s="35">
        <f t="shared" si="9"/>
        <v>162</v>
      </c>
      <c r="CF6" s="35">
        <f t="shared" si="9"/>
        <v>203.14</v>
      </c>
      <c r="CG6" s="35" t="str">
        <f t="shared" si="9"/>
        <v>-</v>
      </c>
      <c r="CH6" s="35" t="str">
        <f t="shared" si="9"/>
        <v>-</v>
      </c>
      <c r="CI6" s="35" t="str">
        <f t="shared" si="9"/>
        <v>-</v>
      </c>
      <c r="CJ6" s="35">
        <f t="shared" si="9"/>
        <v>347.38</v>
      </c>
      <c r="CK6" s="35">
        <f t="shared" si="9"/>
        <v>371.2</v>
      </c>
      <c r="CL6" s="34" t="str">
        <f>IF(CL7="","",IF(CL7="-","【-】","【"&amp;SUBSTITUTE(TEXT(CL7,"#,##0.00"),"-","△")&amp;"】"))</f>
        <v>【299.14】</v>
      </c>
      <c r="CM6" s="35" t="str">
        <f>IF(CM7="",NA(),CM7)</f>
        <v>-</v>
      </c>
      <c r="CN6" s="35" t="str">
        <f t="shared" ref="CN6:CV6" si="10">IF(CN7="",NA(),CN7)</f>
        <v>-</v>
      </c>
      <c r="CO6" s="35" t="str">
        <f t="shared" si="10"/>
        <v>-</v>
      </c>
      <c r="CP6" s="35">
        <f t="shared" si="10"/>
        <v>56.22</v>
      </c>
      <c r="CQ6" s="35">
        <f t="shared" si="10"/>
        <v>55.42</v>
      </c>
      <c r="CR6" s="35" t="str">
        <f t="shared" si="10"/>
        <v>-</v>
      </c>
      <c r="CS6" s="35" t="str">
        <f t="shared" si="10"/>
        <v>-</v>
      </c>
      <c r="CT6" s="35" t="str">
        <f t="shared" si="10"/>
        <v>-</v>
      </c>
      <c r="CU6" s="35">
        <f t="shared" si="10"/>
        <v>49.31</v>
      </c>
      <c r="CV6" s="35">
        <f t="shared" si="10"/>
        <v>47.29</v>
      </c>
      <c r="CW6" s="34" t="str">
        <f>IF(CW7="","",IF(CW7="-","【-】","【"&amp;SUBSTITUTE(TEXT(CW7,"#,##0.00"),"-","△")&amp;"】"))</f>
        <v>【50.35】</v>
      </c>
      <c r="CX6" s="35" t="str">
        <f>IF(CX7="",NA(),CX7)</f>
        <v>-</v>
      </c>
      <c r="CY6" s="35" t="str">
        <f t="shared" ref="CY6:DG6" si="11">IF(CY7="",NA(),CY7)</f>
        <v>-</v>
      </c>
      <c r="CZ6" s="35" t="str">
        <f t="shared" si="11"/>
        <v>-</v>
      </c>
      <c r="DA6" s="35">
        <f t="shared" si="11"/>
        <v>33.97</v>
      </c>
      <c r="DB6" s="35">
        <f t="shared" si="11"/>
        <v>35.33</v>
      </c>
      <c r="DC6" s="35" t="str">
        <f t="shared" si="11"/>
        <v>-</v>
      </c>
      <c r="DD6" s="35" t="str">
        <f t="shared" si="11"/>
        <v>-</v>
      </c>
      <c r="DE6" s="35" t="str">
        <f t="shared" si="11"/>
        <v>-</v>
      </c>
      <c r="DF6" s="35">
        <f t="shared" si="11"/>
        <v>57.28</v>
      </c>
      <c r="DG6" s="35">
        <f t="shared" si="11"/>
        <v>57.74</v>
      </c>
      <c r="DH6" s="34" t="str">
        <f>IF(DH7="","",IF(DH7="-","【-】","【"&amp;SUBSTITUTE(TEXT(DH7,"#,##0.00"),"-","△")&amp;"】"))</f>
        <v>【81.14】</v>
      </c>
      <c r="DI6" s="35" t="str">
        <f>IF(DI7="",NA(),DI7)</f>
        <v>-</v>
      </c>
      <c r="DJ6" s="35" t="str">
        <f t="shared" ref="DJ6:DR6" si="12">IF(DJ7="",NA(),DJ7)</f>
        <v>-</v>
      </c>
      <c r="DK6" s="35" t="str">
        <f t="shared" si="12"/>
        <v>-</v>
      </c>
      <c r="DL6" s="35">
        <f t="shared" si="12"/>
        <v>4.5</v>
      </c>
      <c r="DM6" s="35">
        <f t="shared" si="12"/>
        <v>8.84</v>
      </c>
      <c r="DN6" s="35" t="str">
        <f t="shared" si="12"/>
        <v>-</v>
      </c>
      <c r="DO6" s="35" t="str">
        <f t="shared" si="12"/>
        <v>-</v>
      </c>
      <c r="DP6" s="35" t="str">
        <f t="shared" si="12"/>
        <v>-</v>
      </c>
      <c r="DQ6" s="35">
        <f t="shared" si="12"/>
        <v>9.51</v>
      </c>
      <c r="DR6" s="35">
        <f t="shared" si="12"/>
        <v>14.11</v>
      </c>
      <c r="DS6" s="34" t="str">
        <f>IF(DS7="","",IF(DS7="-","【-】","【"&amp;SUBSTITUTE(TEXT(DS7,"#,##0.00"),"-","△")&amp;"】"))</f>
        <v>【38.00】</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2018</v>
      </c>
      <c r="C7" s="37">
        <v>33812</v>
      </c>
      <c r="D7" s="37">
        <v>46</v>
      </c>
      <c r="E7" s="37">
        <v>18</v>
      </c>
      <c r="F7" s="37">
        <v>1</v>
      </c>
      <c r="G7" s="37">
        <v>0</v>
      </c>
      <c r="H7" s="37" t="s">
        <v>96</v>
      </c>
      <c r="I7" s="37" t="s">
        <v>97</v>
      </c>
      <c r="J7" s="37" t="s">
        <v>98</v>
      </c>
      <c r="K7" s="37" t="s">
        <v>99</v>
      </c>
      <c r="L7" s="37" t="s">
        <v>100</v>
      </c>
      <c r="M7" s="37" t="s">
        <v>101</v>
      </c>
      <c r="N7" s="38" t="s">
        <v>102</v>
      </c>
      <c r="O7" s="38">
        <v>64.790000000000006</v>
      </c>
      <c r="P7" s="38">
        <v>13.11</v>
      </c>
      <c r="Q7" s="38">
        <v>100</v>
      </c>
      <c r="R7" s="38">
        <v>2160</v>
      </c>
      <c r="S7" s="38">
        <v>15644</v>
      </c>
      <c r="T7" s="38">
        <v>179.76</v>
      </c>
      <c r="U7" s="38">
        <v>87.03</v>
      </c>
      <c r="V7" s="38">
        <v>2041</v>
      </c>
      <c r="W7" s="38">
        <v>45.4</v>
      </c>
      <c r="X7" s="38">
        <v>44.96</v>
      </c>
      <c r="Y7" s="38" t="s">
        <v>102</v>
      </c>
      <c r="Z7" s="38" t="s">
        <v>102</v>
      </c>
      <c r="AA7" s="38" t="s">
        <v>102</v>
      </c>
      <c r="AB7" s="38">
        <v>142.96</v>
      </c>
      <c r="AC7" s="38">
        <v>118.65</v>
      </c>
      <c r="AD7" s="38" t="s">
        <v>102</v>
      </c>
      <c r="AE7" s="38" t="s">
        <v>102</v>
      </c>
      <c r="AF7" s="38" t="s">
        <v>102</v>
      </c>
      <c r="AG7" s="38">
        <v>109.03</v>
      </c>
      <c r="AH7" s="38">
        <v>105.3</v>
      </c>
      <c r="AI7" s="38">
        <v>91.71</v>
      </c>
      <c r="AJ7" s="38" t="s">
        <v>102</v>
      </c>
      <c r="AK7" s="38" t="s">
        <v>102</v>
      </c>
      <c r="AL7" s="38" t="s">
        <v>102</v>
      </c>
      <c r="AM7" s="38">
        <v>0</v>
      </c>
      <c r="AN7" s="38">
        <v>0</v>
      </c>
      <c r="AO7" s="38" t="s">
        <v>102</v>
      </c>
      <c r="AP7" s="38" t="s">
        <v>102</v>
      </c>
      <c r="AQ7" s="38" t="s">
        <v>102</v>
      </c>
      <c r="AR7" s="38">
        <v>34.340000000000003</v>
      </c>
      <c r="AS7" s="38">
        <v>40.119999999999997</v>
      </c>
      <c r="AT7" s="38">
        <v>180.68</v>
      </c>
      <c r="AU7" s="38" t="s">
        <v>102</v>
      </c>
      <c r="AV7" s="38" t="s">
        <v>102</v>
      </c>
      <c r="AW7" s="38" t="s">
        <v>102</v>
      </c>
      <c r="AX7" s="38">
        <v>347.14</v>
      </c>
      <c r="AY7" s="38">
        <v>482.29</v>
      </c>
      <c r="AZ7" s="38" t="s">
        <v>102</v>
      </c>
      <c r="BA7" s="38" t="s">
        <v>102</v>
      </c>
      <c r="BB7" s="38" t="s">
        <v>102</v>
      </c>
      <c r="BC7" s="38">
        <v>202.79</v>
      </c>
      <c r="BD7" s="38">
        <v>255.28</v>
      </c>
      <c r="BE7" s="38">
        <v>273.97000000000003</v>
      </c>
      <c r="BF7" s="38" t="s">
        <v>102</v>
      </c>
      <c r="BG7" s="38" t="s">
        <v>102</v>
      </c>
      <c r="BH7" s="38" t="s">
        <v>102</v>
      </c>
      <c r="BI7" s="38">
        <v>1121.31</v>
      </c>
      <c r="BJ7" s="38">
        <v>1418.5</v>
      </c>
      <c r="BK7" s="38" t="s">
        <v>102</v>
      </c>
      <c r="BL7" s="38" t="s">
        <v>102</v>
      </c>
      <c r="BM7" s="38" t="s">
        <v>102</v>
      </c>
      <c r="BN7" s="38">
        <v>768.3</v>
      </c>
      <c r="BO7" s="38">
        <v>918.36</v>
      </c>
      <c r="BP7" s="38">
        <v>860.68</v>
      </c>
      <c r="BQ7" s="38" t="s">
        <v>102</v>
      </c>
      <c r="BR7" s="38" t="s">
        <v>102</v>
      </c>
      <c r="BS7" s="38" t="s">
        <v>102</v>
      </c>
      <c r="BT7" s="38">
        <v>56.33</v>
      </c>
      <c r="BU7" s="38">
        <v>46.47</v>
      </c>
      <c r="BV7" s="38" t="s">
        <v>102</v>
      </c>
      <c r="BW7" s="38" t="s">
        <v>102</v>
      </c>
      <c r="BX7" s="38" t="s">
        <v>102</v>
      </c>
      <c r="BY7" s="38">
        <v>53.36</v>
      </c>
      <c r="BZ7" s="38">
        <v>50.94</v>
      </c>
      <c r="CA7" s="38">
        <v>52.12</v>
      </c>
      <c r="CB7" s="38" t="s">
        <v>102</v>
      </c>
      <c r="CC7" s="38" t="s">
        <v>102</v>
      </c>
      <c r="CD7" s="38" t="s">
        <v>102</v>
      </c>
      <c r="CE7" s="38">
        <v>162</v>
      </c>
      <c r="CF7" s="38">
        <v>203.14</v>
      </c>
      <c r="CG7" s="38" t="s">
        <v>102</v>
      </c>
      <c r="CH7" s="38" t="s">
        <v>102</v>
      </c>
      <c r="CI7" s="38" t="s">
        <v>102</v>
      </c>
      <c r="CJ7" s="38">
        <v>347.38</v>
      </c>
      <c r="CK7" s="38">
        <v>371.2</v>
      </c>
      <c r="CL7" s="38">
        <v>299.14</v>
      </c>
      <c r="CM7" s="38" t="s">
        <v>102</v>
      </c>
      <c r="CN7" s="38" t="s">
        <v>102</v>
      </c>
      <c r="CO7" s="38" t="s">
        <v>102</v>
      </c>
      <c r="CP7" s="38">
        <v>56.22</v>
      </c>
      <c r="CQ7" s="38">
        <v>55.42</v>
      </c>
      <c r="CR7" s="38" t="s">
        <v>102</v>
      </c>
      <c r="CS7" s="38" t="s">
        <v>102</v>
      </c>
      <c r="CT7" s="38" t="s">
        <v>102</v>
      </c>
      <c r="CU7" s="38">
        <v>49.31</v>
      </c>
      <c r="CV7" s="38">
        <v>47.29</v>
      </c>
      <c r="CW7" s="38">
        <v>50.35</v>
      </c>
      <c r="CX7" s="38" t="s">
        <v>102</v>
      </c>
      <c r="CY7" s="38" t="s">
        <v>102</v>
      </c>
      <c r="CZ7" s="38" t="s">
        <v>102</v>
      </c>
      <c r="DA7" s="38">
        <v>33.97</v>
      </c>
      <c r="DB7" s="38">
        <v>35.33</v>
      </c>
      <c r="DC7" s="38" t="s">
        <v>102</v>
      </c>
      <c r="DD7" s="38" t="s">
        <v>102</v>
      </c>
      <c r="DE7" s="38" t="s">
        <v>102</v>
      </c>
      <c r="DF7" s="38">
        <v>57.28</v>
      </c>
      <c r="DG7" s="38">
        <v>57.74</v>
      </c>
      <c r="DH7" s="38">
        <v>81.14</v>
      </c>
      <c r="DI7" s="38" t="s">
        <v>102</v>
      </c>
      <c r="DJ7" s="38" t="s">
        <v>102</v>
      </c>
      <c r="DK7" s="38" t="s">
        <v>102</v>
      </c>
      <c r="DL7" s="38">
        <v>4.5</v>
      </c>
      <c r="DM7" s="38">
        <v>8.84</v>
      </c>
      <c r="DN7" s="38" t="s">
        <v>102</v>
      </c>
      <c r="DO7" s="38" t="s">
        <v>102</v>
      </c>
      <c r="DP7" s="38" t="s">
        <v>102</v>
      </c>
      <c r="DQ7" s="38">
        <v>9.51</v>
      </c>
      <c r="DR7" s="38">
        <v>14.11</v>
      </c>
      <c r="DS7" s="38">
        <v>38</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2019-12-05T04:58:12Z</dcterms:created>
  <dcterms:modified xsi:type="dcterms:W3CDTF">2020-01-16T06:17:22Z</dcterms:modified>
  <cp:category/>
</cp:coreProperties>
</file>