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lg\各課フォルダ\水処理センター\02_総　務\02_1　経営方針・経営計画\公営企業経営比較分析\H31(R1)\【経営比較分析表】2018_033812_46_1718\"/>
    </mc:Choice>
  </mc:AlternateContent>
  <workbookProtection workbookAlgorithmName="SHA-512" workbookHashValue="iPCjIWK1qaXV3iTsHAFCjYJbpbPNwjqi7ASOP2ooOSNaXUsIigqCP2I8E43WFzW9IS2y6izoa438PyLEAvr9Ow==" workbookSaltValue="NTu2KwK7yEv+jNFEQPjeE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<sst xmlns="http://schemas.openxmlformats.org/spreadsheetml/2006/main" count="289" uniqueCount="111">
  <si>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</si>
  <si>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</si>
  <si>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</si>
  <si>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</si>
  <si>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</si>
  <si>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</si>
  <si>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</si>
  <si>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</si>
  <si>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</si>
  <si>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</si>
  <si>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</si>
  <si>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</si>
  <si>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</si>
  <si>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</si>
  <si>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</si>
  <si>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</si>
  <si>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</si>
  <si>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</si>
  <si>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</si>
  <si>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</si>
  <si>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</si>
  <si>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</si>
  <si>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</si>
  <si>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</si>
  <si>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</si>
  <si>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</si>
  <si>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</si>
  <si>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</si>
  <si>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</si>
  <si>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</si>
  <si>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</si>
  <si>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</si>
  <si>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</si>
  <si>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</si>
  <si>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</si>
  <si>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</si>
  <si>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</si>
  <si>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</si>
  <si>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</si>
  <si>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</si>
  <si>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</si>
  <si>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</si>
  <si>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</si>
  <si>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</si>
  <si>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</si>
  <si>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</si>
  <si>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</si>
  <si>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</si>
  <si>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</si>
  <si>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</si>
  <si>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</si>
  <si>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</si>
  <si>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</si>
  <si>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</si>
  <si>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</si>
  <si>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</si>
  <si>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</si>
  <si>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</si>
  <si>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</si>
  <si>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</si>
  <si>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</si>
  <si>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</si>
  <si>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</si>
  <si>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</si>
  <si>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</si>
  <si>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</si>
  <si>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</si>
  <si>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</si>
  <si>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</si>
  <si>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</si>
  <si>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</si>
  <si>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</si>
  <si>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</si>
  <si>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</si>
  <si>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</si>
  <si>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</si>
  <si>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</si>
  <si>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</si>
  <si>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</si>
  <si>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</si>
  <si>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</si>
  <si>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</si>
  <si>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</si>
  <si>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</si>
  <si>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</si>
  <si>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</si>
  <si>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</si>
  <si>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</si>
  <si>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</si>
  <si>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</si>
  <si>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</si>
  <si>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</si>
  <si>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</si>
  <si>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</si>
  <si>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</si>
  <si>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</si>
  <si>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金ケ崎町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</si>
  <si>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</si>
  <si>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</si>
  <si>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</si>
  <si>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</si>
  <si>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</si>
  <si>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</si>
  <si>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</si>
  <si>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</si>
  <si>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</si>
  <si>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</si>
  <si>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</si>
  <si>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汚水処理施設は供用開始から15年以上経過し耐用年数を超え始めている。長寿命化計画による事業により施設、設備の更新を計画的・効率的に推進していく。
</t>
    <phoneticPr fontId="4"/>
  </si>
  <si>
    <t xml:space="preserve"> 下水道施設は、町の重要な財産であることから当施設を維持していくため、管理費用や改築更新への費用増、将来的な人口減少による使用料の減少を考慮し長期的な管理計画、経営及び料金改定等を行っていくことが重要課題である。</t>
    <phoneticPr fontId="4"/>
  </si>
  <si>
    <t xml:space="preserve"> 町全体の自然環境が保全され、どこに住んでも快適な生活環境を実現できるよう下水道整備を積極的に進めた結果、水洗化率は高い水準となっている。しかし、総収益が使用料以外の収入に依存していること、企業債償還金等が多額であることから赤字収支となっている。
　企業債残高対事業規模費率については、企業債の発行は多額となっており、一方で料金設定が低くなっているため比率が高くなっている。投資に対する料金体制を検討していく必要がある。
　経費回収率は類似団体や全国平均より高い水準である。今後も健全な経営に努めていく。
　汚水処理原価は類似団体や全国平均より低くなっており、今後もコスト軽減に努めていく。</t>
    <rPh sb="272" eb="273">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</si>
</sst>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62F-4F80-A08B-BEA5183B3FA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D62F-4F80-A08B-BEA5183B3FA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87.58</c:v>
                </c:pt>
                <c:pt idx="4">
                  <c:v>76.349999999999994</c:v>
                </c:pt>
              </c:numCache>
            </c:numRef>
          </c:val>
          <c:extLst>
            <c:ext xmlns:c16="http://schemas.microsoft.com/office/drawing/2014/chart" uri="{C3380CC4-5D6E-409C-BE32-E72D297353CC}">
              <c16:uniqueId val="{00000000-649F-4C10-9DC7-491AE594188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51.75</c:v>
                </c:pt>
                <c:pt idx="4">
                  <c:v>50.68</c:v>
                </c:pt>
              </c:numCache>
            </c:numRef>
          </c:val>
          <c:smooth val="0"/>
          <c:extLst>
            <c:ext xmlns:c16="http://schemas.microsoft.com/office/drawing/2014/chart" uri="{C3380CC4-5D6E-409C-BE32-E72D297353CC}">
              <c16:uniqueId val="{00000001-649F-4C10-9DC7-491AE594188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94.86</c:v>
                </c:pt>
                <c:pt idx="4">
                  <c:v>95.4</c:v>
                </c:pt>
              </c:numCache>
            </c:numRef>
          </c:val>
          <c:extLst>
            <c:ext xmlns:c16="http://schemas.microsoft.com/office/drawing/2014/chart" uri="{C3380CC4-5D6E-409C-BE32-E72D297353CC}">
              <c16:uniqueId val="{00000000-51AA-44A8-A05E-12765CA9516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84.84</c:v>
                </c:pt>
                <c:pt idx="4">
                  <c:v>84.86</c:v>
                </c:pt>
              </c:numCache>
            </c:numRef>
          </c:val>
          <c:smooth val="0"/>
          <c:extLst>
            <c:ext xmlns:c16="http://schemas.microsoft.com/office/drawing/2014/chart" uri="{C3380CC4-5D6E-409C-BE32-E72D297353CC}">
              <c16:uniqueId val="{00000001-51AA-44A8-A05E-12765CA9516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110.05</c:v>
                </c:pt>
                <c:pt idx="4">
                  <c:v>112.59</c:v>
                </c:pt>
              </c:numCache>
            </c:numRef>
          </c:val>
          <c:extLst>
            <c:ext xmlns:c16="http://schemas.microsoft.com/office/drawing/2014/chart" uri="{C3380CC4-5D6E-409C-BE32-E72D297353CC}">
              <c16:uniqueId val="{00000000-3CB6-4C85-8B2F-86BD96CD21B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100.95</c:v>
                </c:pt>
                <c:pt idx="4">
                  <c:v>101.77</c:v>
                </c:pt>
              </c:numCache>
            </c:numRef>
          </c:val>
          <c:smooth val="0"/>
          <c:extLst>
            <c:ext xmlns:c16="http://schemas.microsoft.com/office/drawing/2014/chart" uri="{C3380CC4-5D6E-409C-BE32-E72D297353CC}">
              <c16:uniqueId val="{00000001-3CB6-4C85-8B2F-86BD96CD21B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3.52</c:v>
                </c:pt>
                <c:pt idx="4">
                  <c:v>7.01</c:v>
                </c:pt>
              </c:numCache>
            </c:numRef>
          </c:val>
          <c:extLst>
            <c:ext xmlns:c16="http://schemas.microsoft.com/office/drawing/2014/chart" uri="{C3380CC4-5D6E-409C-BE32-E72D297353CC}">
              <c16:uniqueId val="{00000000-08EE-45E5-9BD0-CADB208199C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24.87</c:v>
                </c:pt>
                <c:pt idx="4">
                  <c:v>24.13</c:v>
                </c:pt>
              </c:numCache>
            </c:numRef>
          </c:val>
          <c:smooth val="0"/>
          <c:extLst>
            <c:ext xmlns:c16="http://schemas.microsoft.com/office/drawing/2014/chart" uri="{C3380CC4-5D6E-409C-BE32-E72D297353CC}">
              <c16:uniqueId val="{00000001-08EE-45E5-9BD0-CADB208199C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736-4109-8813-91A98828D36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1736-4109-8813-91A98828D36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B58-4BC8-8D03-6F1E6010F2F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224.04</c:v>
                </c:pt>
                <c:pt idx="4">
                  <c:v>227.4</c:v>
                </c:pt>
              </c:numCache>
            </c:numRef>
          </c:val>
          <c:smooth val="0"/>
          <c:extLst>
            <c:ext xmlns:c16="http://schemas.microsoft.com/office/drawing/2014/chart" uri="{C3380CC4-5D6E-409C-BE32-E72D297353CC}">
              <c16:uniqueId val="{00000001-5B58-4BC8-8D03-6F1E6010F2F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12.9</c:v>
                </c:pt>
                <c:pt idx="4">
                  <c:v>11.77</c:v>
                </c:pt>
              </c:numCache>
            </c:numRef>
          </c:val>
          <c:extLst>
            <c:ext xmlns:c16="http://schemas.microsoft.com/office/drawing/2014/chart" uri="{C3380CC4-5D6E-409C-BE32-E72D297353CC}">
              <c16:uniqueId val="{00000000-A6E1-4373-92DA-0DEEFBB9551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29.91</c:v>
                </c:pt>
                <c:pt idx="4">
                  <c:v>29.54</c:v>
                </c:pt>
              </c:numCache>
            </c:numRef>
          </c:val>
          <c:smooth val="0"/>
          <c:extLst>
            <c:ext xmlns:c16="http://schemas.microsoft.com/office/drawing/2014/chart" uri="{C3380CC4-5D6E-409C-BE32-E72D297353CC}">
              <c16:uniqueId val="{00000001-A6E1-4373-92DA-0DEEFBB9551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3646.57</c:v>
                </c:pt>
                <c:pt idx="4">
                  <c:v>3484.6</c:v>
                </c:pt>
              </c:numCache>
            </c:numRef>
          </c:val>
          <c:extLst>
            <c:ext xmlns:c16="http://schemas.microsoft.com/office/drawing/2014/chart" uri="{C3380CC4-5D6E-409C-BE32-E72D297353CC}">
              <c16:uniqueId val="{00000000-7B45-4D2F-8B6E-CB9AD74D8A6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855.8</c:v>
                </c:pt>
                <c:pt idx="4">
                  <c:v>789.46</c:v>
                </c:pt>
              </c:numCache>
            </c:numRef>
          </c:val>
          <c:smooth val="0"/>
          <c:extLst>
            <c:ext xmlns:c16="http://schemas.microsoft.com/office/drawing/2014/chart" uri="{C3380CC4-5D6E-409C-BE32-E72D297353CC}">
              <c16:uniqueId val="{00000001-7B45-4D2F-8B6E-CB9AD74D8A6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95.29</c:v>
                </c:pt>
                <c:pt idx="4">
                  <c:v>100.41</c:v>
                </c:pt>
              </c:numCache>
            </c:numRef>
          </c:val>
          <c:extLst>
            <c:ext xmlns:c16="http://schemas.microsoft.com/office/drawing/2014/chart" uri="{C3380CC4-5D6E-409C-BE32-E72D297353CC}">
              <c16:uniqueId val="{00000000-7CEF-410C-8560-78202765097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59.8</c:v>
                </c:pt>
                <c:pt idx="4">
                  <c:v>57.77</c:v>
                </c:pt>
              </c:numCache>
            </c:numRef>
          </c:val>
          <c:smooth val="0"/>
          <c:extLst>
            <c:ext xmlns:c16="http://schemas.microsoft.com/office/drawing/2014/chart" uri="{C3380CC4-5D6E-409C-BE32-E72D297353CC}">
              <c16:uniqueId val="{00000001-7CEF-410C-8560-78202765097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220.13</c:v>
                </c:pt>
                <c:pt idx="4">
                  <c:v>208.41</c:v>
                </c:pt>
              </c:numCache>
            </c:numRef>
          </c:val>
          <c:extLst>
            <c:ext xmlns:c16="http://schemas.microsoft.com/office/drawing/2014/chart" uri="{C3380CC4-5D6E-409C-BE32-E72D297353CC}">
              <c16:uniqueId val="{00000000-45EA-4C40-A9C5-9D69782827C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263.76</c:v>
                </c:pt>
                <c:pt idx="4">
                  <c:v>274.35000000000002</c:v>
                </c:pt>
              </c:numCache>
            </c:numRef>
          </c:val>
          <c:smooth val="0"/>
          <c:extLst>
            <c:ext xmlns:c16="http://schemas.microsoft.com/office/drawing/2014/chart" uri="{C3380CC4-5D6E-409C-BE32-E72D297353CC}">
              <c16:uniqueId val="{00000001-45EA-4C40-A9C5-9D69782827C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K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岩手県　金ケ崎町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15644</v>
      </c>
      <c r="AM8" s="50"/>
      <c r="AN8" s="50"/>
      <c r="AO8" s="50"/>
      <c r="AP8" s="50"/>
      <c r="AQ8" s="50"/>
      <c r="AR8" s="50"/>
      <c r="AS8" s="50"/>
      <c r="AT8" s="45">
        <f>データ!T6</f>
        <v>179.76</v>
      </c>
      <c r="AU8" s="45"/>
      <c r="AV8" s="45"/>
      <c r="AW8" s="45"/>
      <c r="AX8" s="45"/>
      <c r="AY8" s="45"/>
      <c r="AZ8" s="45"/>
      <c r="BA8" s="45"/>
      <c r="BB8" s="45">
        <f>データ!U6</f>
        <v>87.03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50.47</v>
      </c>
      <c r="J10" s="45"/>
      <c r="K10" s="45"/>
      <c r="L10" s="45"/>
      <c r="M10" s="45"/>
      <c r="N10" s="45"/>
      <c r="O10" s="45"/>
      <c r="P10" s="45">
        <f>データ!P6</f>
        <v>32.26</v>
      </c>
      <c r="Q10" s="45"/>
      <c r="R10" s="45"/>
      <c r="S10" s="45"/>
      <c r="T10" s="45"/>
      <c r="U10" s="45"/>
      <c r="V10" s="45"/>
      <c r="W10" s="45">
        <f>データ!Q6</f>
        <v>91.36</v>
      </c>
      <c r="X10" s="45"/>
      <c r="Y10" s="45"/>
      <c r="Z10" s="45"/>
      <c r="AA10" s="45"/>
      <c r="AB10" s="45"/>
      <c r="AC10" s="45"/>
      <c r="AD10" s="50">
        <f>データ!R6</f>
        <v>4104</v>
      </c>
      <c r="AE10" s="50"/>
      <c r="AF10" s="50"/>
      <c r="AG10" s="50"/>
      <c r="AH10" s="50"/>
      <c r="AI10" s="50"/>
      <c r="AJ10" s="50"/>
      <c r="AK10" s="2"/>
      <c r="AL10" s="50">
        <f>データ!V6</f>
        <v>5022</v>
      </c>
      <c r="AM10" s="50"/>
      <c r="AN10" s="50"/>
      <c r="AO10" s="50"/>
      <c r="AP10" s="50"/>
      <c r="AQ10" s="50"/>
      <c r="AR10" s="50"/>
      <c r="AS10" s="50"/>
      <c r="AT10" s="45">
        <f>データ!W6</f>
        <v>12.68</v>
      </c>
      <c r="AU10" s="45"/>
      <c r="AV10" s="45"/>
      <c r="AW10" s="45"/>
      <c r="AX10" s="45"/>
      <c r="AY10" s="45"/>
      <c r="AZ10" s="45"/>
      <c r="BA10" s="45"/>
      <c r="BB10" s="45">
        <f>データ!X6</f>
        <v>396.06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Quq127Ob9FCET2VRdGU8AJBl2NWAz+in4PvVU8PU8ttZgPrsdEwOjnEez3A3wDcpm+JGwg7Y3EWciWWGZTSL5g==" saltValue="QPbOlSPSQZ9ivJC0npcJj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33812</v>
      </c>
      <c r="D6" s="33">
        <f t="shared" si="3"/>
        <v>46</v>
      </c>
      <c r="E6" s="33">
        <f t="shared" si="3"/>
        <v>17</v>
      </c>
      <c r="F6" s="33">
        <f t="shared" si="3"/>
        <v>5</v>
      </c>
      <c r="G6" s="33">
        <f t="shared" si="3"/>
        <v>0</v>
      </c>
      <c r="H6" s="33" t="str">
        <f t="shared" si="3"/>
        <v>岩手県　金ケ崎町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50.47</v>
      </c>
      <c r="P6" s="34">
        <f t="shared" si="3"/>
        <v>32.26</v>
      </c>
      <c r="Q6" s="34">
        <f t="shared" si="3"/>
        <v>91.36</v>
      </c>
      <c r="R6" s="34">
        <f t="shared" si="3"/>
        <v>4104</v>
      </c>
      <c r="S6" s="34">
        <f t="shared" si="3"/>
        <v>15644</v>
      </c>
      <c r="T6" s="34">
        <f t="shared" si="3"/>
        <v>179.76</v>
      </c>
      <c r="U6" s="34">
        <f t="shared" si="3"/>
        <v>87.03</v>
      </c>
      <c r="V6" s="34">
        <f t="shared" si="3"/>
        <v>5022</v>
      </c>
      <c r="W6" s="34">
        <f t="shared" si="3"/>
        <v>12.68</v>
      </c>
      <c r="X6" s="34">
        <f t="shared" si="3"/>
        <v>396.06</v>
      </c>
      <c r="Y6" s="35" t="str">
        <f>IF(Y7="",NA(),Y7)</f>
        <v>-</v>
      </c>
      <c r="Z6" s="35" t="str">
        <f t="shared" ref="Z6:AH6" si="4">IF(Z7="",NA(),Z7)</f>
        <v>-</v>
      </c>
      <c r="AA6" s="35" t="str">
        <f t="shared" si="4"/>
        <v>-</v>
      </c>
      <c r="AB6" s="35">
        <f t="shared" si="4"/>
        <v>110.05</v>
      </c>
      <c r="AC6" s="35">
        <f t="shared" si="4"/>
        <v>112.59</v>
      </c>
      <c r="AD6" s="35" t="str">
        <f t="shared" si="4"/>
        <v>-</v>
      </c>
      <c r="AE6" s="35" t="str">
        <f t="shared" si="4"/>
        <v>-</v>
      </c>
      <c r="AF6" s="35" t="str">
        <f t="shared" si="4"/>
        <v>-</v>
      </c>
      <c r="AG6" s="35">
        <f t="shared" si="4"/>
        <v>100.95</v>
      </c>
      <c r="AH6" s="35">
        <f t="shared" si="4"/>
        <v>101.77</v>
      </c>
      <c r="AI6" s="34" t="str">
        <f>IF(AI7="","",IF(AI7="-","【-】","【"&amp;SUBSTITUTE(TEXT(AI7,"#,##0.00"),"-","△")&amp;"】"))</f>
        <v>【101.60】</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224.04</v>
      </c>
      <c r="AS6" s="35">
        <f t="shared" si="5"/>
        <v>227.4</v>
      </c>
      <c r="AT6" s="34" t="str">
        <f>IF(AT7="","",IF(AT7="-","【-】","【"&amp;SUBSTITUTE(TEXT(AT7,"#,##0.00"),"-","△")&amp;"】"))</f>
        <v>【195.44】</v>
      </c>
      <c r="AU6" s="35" t="str">
        <f>IF(AU7="",NA(),AU7)</f>
        <v>-</v>
      </c>
      <c r="AV6" s="35" t="str">
        <f t="shared" ref="AV6:BD6" si="6">IF(AV7="",NA(),AV7)</f>
        <v>-</v>
      </c>
      <c r="AW6" s="35" t="str">
        <f t="shared" si="6"/>
        <v>-</v>
      </c>
      <c r="AX6" s="35">
        <f t="shared" si="6"/>
        <v>12.9</v>
      </c>
      <c r="AY6" s="35">
        <f t="shared" si="6"/>
        <v>11.77</v>
      </c>
      <c r="AZ6" s="35" t="str">
        <f t="shared" si="6"/>
        <v>-</v>
      </c>
      <c r="BA6" s="35" t="str">
        <f t="shared" si="6"/>
        <v>-</v>
      </c>
      <c r="BB6" s="35" t="str">
        <f t="shared" si="6"/>
        <v>-</v>
      </c>
      <c r="BC6" s="35">
        <f t="shared" si="6"/>
        <v>29.91</v>
      </c>
      <c r="BD6" s="35">
        <f t="shared" si="6"/>
        <v>29.54</v>
      </c>
      <c r="BE6" s="34" t="str">
        <f>IF(BE7="","",IF(BE7="-","【-】","【"&amp;SUBSTITUTE(TEXT(BE7,"#,##0.00"),"-","△")&amp;"】"))</f>
        <v>【34.27】</v>
      </c>
      <c r="BF6" s="35" t="str">
        <f>IF(BF7="",NA(),BF7)</f>
        <v>-</v>
      </c>
      <c r="BG6" s="35" t="str">
        <f t="shared" ref="BG6:BO6" si="7">IF(BG7="",NA(),BG7)</f>
        <v>-</v>
      </c>
      <c r="BH6" s="35" t="str">
        <f t="shared" si="7"/>
        <v>-</v>
      </c>
      <c r="BI6" s="35">
        <f t="shared" si="7"/>
        <v>3646.57</v>
      </c>
      <c r="BJ6" s="35">
        <f t="shared" si="7"/>
        <v>3484.6</v>
      </c>
      <c r="BK6" s="35" t="str">
        <f t="shared" si="7"/>
        <v>-</v>
      </c>
      <c r="BL6" s="35" t="str">
        <f t="shared" si="7"/>
        <v>-</v>
      </c>
      <c r="BM6" s="35" t="str">
        <f t="shared" si="7"/>
        <v>-</v>
      </c>
      <c r="BN6" s="35">
        <f t="shared" si="7"/>
        <v>855.8</v>
      </c>
      <c r="BO6" s="35">
        <f t="shared" si="7"/>
        <v>789.46</v>
      </c>
      <c r="BP6" s="34" t="str">
        <f>IF(BP7="","",IF(BP7="-","【-】","【"&amp;SUBSTITUTE(TEXT(BP7,"#,##0.00"),"-","△")&amp;"】"))</f>
        <v>【747.76】</v>
      </c>
      <c r="BQ6" s="35" t="str">
        <f>IF(BQ7="",NA(),BQ7)</f>
        <v>-</v>
      </c>
      <c r="BR6" s="35" t="str">
        <f t="shared" ref="BR6:BZ6" si="8">IF(BR7="",NA(),BR7)</f>
        <v>-</v>
      </c>
      <c r="BS6" s="35" t="str">
        <f t="shared" si="8"/>
        <v>-</v>
      </c>
      <c r="BT6" s="35">
        <f t="shared" si="8"/>
        <v>95.29</v>
      </c>
      <c r="BU6" s="35">
        <f t="shared" si="8"/>
        <v>100.41</v>
      </c>
      <c r="BV6" s="35" t="str">
        <f t="shared" si="8"/>
        <v>-</v>
      </c>
      <c r="BW6" s="35" t="str">
        <f t="shared" si="8"/>
        <v>-</v>
      </c>
      <c r="BX6" s="35" t="str">
        <f t="shared" si="8"/>
        <v>-</v>
      </c>
      <c r="BY6" s="35">
        <f t="shared" si="8"/>
        <v>59.8</v>
      </c>
      <c r="BZ6" s="35">
        <f t="shared" si="8"/>
        <v>57.77</v>
      </c>
      <c r="CA6" s="34" t="str">
        <f>IF(CA7="","",IF(CA7="-","【-】","【"&amp;SUBSTITUTE(TEXT(CA7,"#,##0.00"),"-","△")&amp;"】"))</f>
        <v>【59.51】</v>
      </c>
      <c r="CB6" s="35" t="str">
        <f>IF(CB7="",NA(),CB7)</f>
        <v>-</v>
      </c>
      <c r="CC6" s="35" t="str">
        <f t="shared" ref="CC6:CK6" si="9">IF(CC7="",NA(),CC7)</f>
        <v>-</v>
      </c>
      <c r="CD6" s="35" t="str">
        <f t="shared" si="9"/>
        <v>-</v>
      </c>
      <c r="CE6" s="35">
        <f t="shared" si="9"/>
        <v>220.13</v>
      </c>
      <c r="CF6" s="35">
        <f t="shared" si="9"/>
        <v>208.41</v>
      </c>
      <c r="CG6" s="35" t="str">
        <f t="shared" si="9"/>
        <v>-</v>
      </c>
      <c r="CH6" s="35" t="str">
        <f t="shared" si="9"/>
        <v>-</v>
      </c>
      <c r="CI6" s="35" t="str">
        <f t="shared" si="9"/>
        <v>-</v>
      </c>
      <c r="CJ6" s="35">
        <f t="shared" si="9"/>
        <v>263.76</v>
      </c>
      <c r="CK6" s="35">
        <f t="shared" si="9"/>
        <v>274.35000000000002</v>
      </c>
      <c r="CL6" s="34" t="str">
        <f>IF(CL7="","",IF(CL7="-","【-】","【"&amp;SUBSTITUTE(TEXT(CL7,"#,##0.00"),"-","△")&amp;"】"))</f>
        <v>【261.46】</v>
      </c>
      <c r="CM6" s="35" t="str">
        <f>IF(CM7="",NA(),CM7)</f>
        <v>-</v>
      </c>
      <c r="CN6" s="35" t="str">
        <f t="shared" ref="CN6:CV6" si="10">IF(CN7="",NA(),CN7)</f>
        <v>-</v>
      </c>
      <c r="CO6" s="35" t="str">
        <f t="shared" si="10"/>
        <v>-</v>
      </c>
      <c r="CP6" s="35">
        <f t="shared" si="10"/>
        <v>87.58</v>
      </c>
      <c r="CQ6" s="35">
        <f t="shared" si="10"/>
        <v>76.349999999999994</v>
      </c>
      <c r="CR6" s="35" t="str">
        <f t="shared" si="10"/>
        <v>-</v>
      </c>
      <c r="CS6" s="35" t="str">
        <f t="shared" si="10"/>
        <v>-</v>
      </c>
      <c r="CT6" s="35" t="str">
        <f t="shared" si="10"/>
        <v>-</v>
      </c>
      <c r="CU6" s="35">
        <f t="shared" si="10"/>
        <v>51.75</v>
      </c>
      <c r="CV6" s="35">
        <f t="shared" si="10"/>
        <v>50.68</v>
      </c>
      <c r="CW6" s="34" t="str">
        <f>IF(CW7="","",IF(CW7="-","【-】","【"&amp;SUBSTITUTE(TEXT(CW7,"#,##0.00"),"-","△")&amp;"】"))</f>
        <v>【52.23】</v>
      </c>
      <c r="CX6" s="35" t="str">
        <f>IF(CX7="",NA(),CX7)</f>
        <v>-</v>
      </c>
      <c r="CY6" s="35" t="str">
        <f t="shared" ref="CY6:DG6" si="11">IF(CY7="",NA(),CY7)</f>
        <v>-</v>
      </c>
      <c r="CZ6" s="35" t="str">
        <f t="shared" si="11"/>
        <v>-</v>
      </c>
      <c r="DA6" s="35">
        <f t="shared" si="11"/>
        <v>94.86</v>
      </c>
      <c r="DB6" s="35">
        <f t="shared" si="11"/>
        <v>95.4</v>
      </c>
      <c r="DC6" s="35" t="str">
        <f t="shared" si="11"/>
        <v>-</v>
      </c>
      <c r="DD6" s="35" t="str">
        <f t="shared" si="11"/>
        <v>-</v>
      </c>
      <c r="DE6" s="35" t="str">
        <f t="shared" si="11"/>
        <v>-</v>
      </c>
      <c r="DF6" s="35">
        <f t="shared" si="11"/>
        <v>84.84</v>
      </c>
      <c r="DG6" s="35">
        <f t="shared" si="11"/>
        <v>84.86</v>
      </c>
      <c r="DH6" s="34" t="str">
        <f>IF(DH7="","",IF(DH7="-","【-】","【"&amp;SUBSTITUTE(TEXT(DH7,"#,##0.00"),"-","△")&amp;"】"))</f>
        <v>【85.82】</v>
      </c>
      <c r="DI6" s="35" t="str">
        <f>IF(DI7="",NA(),DI7)</f>
        <v>-</v>
      </c>
      <c r="DJ6" s="35" t="str">
        <f t="shared" ref="DJ6:DR6" si="12">IF(DJ7="",NA(),DJ7)</f>
        <v>-</v>
      </c>
      <c r="DK6" s="35" t="str">
        <f t="shared" si="12"/>
        <v>-</v>
      </c>
      <c r="DL6" s="35">
        <f t="shared" si="12"/>
        <v>3.52</v>
      </c>
      <c r="DM6" s="35">
        <f t="shared" si="12"/>
        <v>7.01</v>
      </c>
      <c r="DN6" s="35" t="str">
        <f t="shared" si="12"/>
        <v>-</v>
      </c>
      <c r="DO6" s="35" t="str">
        <f t="shared" si="12"/>
        <v>-</v>
      </c>
      <c r="DP6" s="35" t="str">
        <f t="shared" si="12"/>
        <v>-</v>
      </c>
      <c r="DQ6" s="35">
        <f t="shared" si="12"/>
        <v>24.87</v>
      </c>
      <c r="DR6" s="35">
        <f t="shared" si="12"/>
        <v>24.13</v>
      </c>
      <c r="DS6" s="34" t="str">
        <f>IF(DS7="","",IF(DS7="-","【-】","【"&amp;SUBSTITUTE(TEXT(DS7,"#,##0.00"),"-","△")&amp;"】"))</f>
        <v>【24.12】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0.01</v>
      </c>
      <c r="EN6" s="35">
        <f t="shared" si="14"/>
        <v>0.01</v>
      </c>
      <c r="EO6" s="34" t="str">
        <f>IF(EO7="","",IF(EO7="-","【-】","【"&amp;SUBSTITUTE(TEXT(EO7,"#,##0.00"),"-","△")&amp;"】"))</f>
        <v>【0.02】</v>
      </c>
    </row>
    <row r="7" spans="1:148" s="36" customFormat="1" x14ac:dyDescent="0.15">
      <c r="A7" s="28"/>
      <c r="B7" s="37">
        <v>2018</v>
      </c>
      <c r="C7" s="37">
        <v>33812</v>
      </c>
      <c r="D7" s="37">
        <v>46</v>
      </c>
      <c r="E7" s="37">
        <v>17</v>
      </c>
      <c r="F7" s="37">
        <v>5</v>
      </c>
      <c r="G7" s="37">
        <v>0</v>
      </c>
      <c r="H7" s="37" t="s">
        <v>96</v>
      </c>
      <c r="I7" s="37" t="s">
        <v>97</v>
      </c>
      <c r="J7" s="37" t="s">
        <v>98</v>
      </c>
      <c r="K7" s="37" t="s">
        <v>99</v>
      </c>
      <c r="L7" s="37" t="s">
        <v>100</v>
      </c>
      <c r="M7" s="37" t="s">
        <v>101</v>
      </c>
      <c r="N7" s="38" t="s">
        <v>102</v>
      </c>
      <c r="O7" s="38">
        <v>50.47</v>
      </c>
      <c r="P7" s="38">
        <v>32.26</v>
      </c>
      <c r="Q7" s="38">
        <v>91.36</v>
      </c>
      <c r="R7" s="38">
        <v>4104</v>
      </c>
      <c r="S7" s="38">
        <v>15644</v>
      </c>
      <c r="T7" s="38">
        <v>179.76</v>
      </c>
      <c r="U7" s="38">
        <v>87.03</v>
      </c>
      <c r="V7" s="38">
        <v>5022</v>
      </c>
      <c r="W7" s="38">
        <v>12.68</v>
      </c>
      <c r="X7" s="38">
        <v>396.06</v>
      </c>
      <c r="Y7" s="38" t="s">
        <v>102</v>
      </c>
      <c r="Z7" s="38" t="s">
        <v>102</v>
      </c>
      <c r="AA7" s="38" t="s">
        <v>102</v>
      </c>
      <c r="AB7" s="38">
        <v>110.05</v>
      </c>
      <c r="AC7" s="38">
        <v>112.59</v>
      </c>
      <c r="AD7" s="38" t="s">
        <v>102</v>
      </c>
      <c r="AE7" s="38" t="s">
        <v>102</v>
      </c>
      <c r="AF7" s="38" t="s">
        <v>102</v>
      </c>
      <c r="AG7" s="38">
        <v>100.95</v>
      </c>
      <c r="AH7" s="38">
        <v>101.77</v>
      </c>
      <c r="AI7" s="38">
        <v>101.6</v>
      </c>
      <c r="AJ7" s="38" t="s">
        <v>102</v>
      </c>
      <c r="AK7" s="38" t="s">
        <v>102</v>
      </c>
      <c r="AL7" s="38" t="s">
        <v>102</v>
      </c>
      <c r="AM7" s="38">
        <v>0</v>
      </c>
      <c r="AN7" s="38">
        <v>0</v>
      </c>
      <c r="AO7" s="38" t="s">
        <v>102</v>
      </c>
      <c r="AP7" s="38" t="s">
        <v>102</v>
      </c>
      <c r="AQ7" s="38" t="s">
        <v>102</v>
      </c>
      <c r="AR7" s="38">
        <v>224.04</v>
      </c>
      <c r="AS7" s="38">
        <v>227.4</v>
      </c>
      <c r="AT7" s="38">
        <v>195.44</v>
      </c>
      <c r="AU7" s="38" t="s">
        <v>102</v>
      </c>
      <c r="AV7" s="38" t="s">
        <v>102</v>
      </c>
      <c r="AW7" s="38" t="s">
        <v>102</v>
      </c>
      <c r="AX7" s="38">
        <v>12.9</v>
      </c>
      <c r="AY7" s="38">
        <v>11.77</v>
      </c>
      <c r="AZ7" s="38" t="s">
        <v>102</v>
      </c>
      <c r="BA7" s="38" t="s">
        <v>102</v>
      </c>
      <c r="BB7" s="38" t="s">
        <v>102</v>
      </c>
      <c r="BC7" s="38">
        <v>29.91</v>
      </c>
      <c r="BD7" s="38">
        <v>29.54</v>
      </c>
      <c r="BE7" s="38">
        <v>34.270000000000003</v>
      </c>
      <c r="BF7" s="38" t="s">
        <v>102</v>
      </c>
      <c r="BG7" s="38" t="s">
        <v>102</v>
      </c>
      <c r="BH7" s="38" t="s">
        <v>102</v>
      </c>
      <c r="BI7" s="38">
        <v>3646.57</v>
      </c>
      <c r="BJ7" s="38">
        <v>3484.6</v>
      </c>
      <c r="BK7" s="38" t="s">
        <v>102</v>
      </c>
      <c r="BL7" s="38" t="s">
        <v>102</v>
      </c>
      <c r="BM7" s="38" t="s">
        <v>102</v>
      </c>
      <c r="BN7" s="38">
        <v>855.8</v>
      </c>
      <c r="BO7" s="38">
        <v>789.46</v>
      </c>
      <c r="BP7" s="38">
        <v>747.76</v>
      </c>
      <c r="BQ7" s="38" t="s">
        <v>102</v>
      </c>
      <c r="BR7" s="38" t="s">
        <v>102</v>
      </c>
      <c r="BS7" s="38" t="s">
        <v>102</v>
      </c>
      <c r="BT7" s="38">
        <v>95.29</v>
      </c>
      <c r="BU7" s="38">
        <v>100.41</v>
      </c>
      <c r="BV7" s="38" t="s">
        <v>102</v>
      </c>
      <c r="BW7" s="38" t="s">
        <v>102</v>
      </c>
      <c r="BX7" s="38" t="s">
        <v>102</v>
      </c>
      <c r="BY7" s="38">
        <v>59.8</v>
      </c>
      <c r="BZ7" s="38">
        <v>57.77</v>
      </c>
      <c r="CA7" s="38">
        <v>59.51</v>
      </c>
      <c r="CB7" s="38" t="s">
        <v>102</v>
      </c>
      <c r="CC7" s="38" t="s">
        <v>102</v>
      </c>
      <c r="CD7" s="38" t="s">
        <v>102</v>
      </c>
      <c r="CE7" s="38">
        <v>220.13</v>
      </c>
      <c r="CF7" s="38">
        <v>208.41</v>
      </c>
      <c r="CG7" s="38" t="s">
        <v>102</v>
      </c>
      <c r="CH7" s="38" t="s">
        <v>102</v>
      </c>
      <c r="CI7" s="38" t="s">
        <v>102</v>
      </c>
      <c r="CJ7" s="38">
        <v>263.76</v>
      </c>
      <c r="CK7" s="38">
        <v>274.35000000000002</v>
      </c>
      <c r="CL7" s="38">
        <v>261.45999999999998</v>
      </c>
      <c r="CM7" s="38" t="s">
        <v>102</v>
      </c>
      <c r="CN7" s="38" t="s">
        <v>102</v>
      </c>
      <c r="CO7" s="38" t="s">
        <v>102</v>
      </c>
      <c r="CP7" s="38">
        <v>87.58</v>
      </c>
      <c r="CQ7" s="38">
        <v>76.349999999999994</v>
      </c>
      <c r="CR7" s="38" t="s">
        <v>102</v>
      </c>
      <c r="CS7" s="38" t="s">
        <v>102</v>
      </c>
      <c r="CT7" s="38" t="s">
        <v>102</v>
      </c>
      <c r="CU7" s="38">
        <v>51.75</v>
      </c>
      <c r="CV7" s="38">
        <v>50.68</v>
      </c>
      <c r="CW7" s="38">
        <v>52.23</v>
      </c>
      <c r="CX7" s="38" t="s">
        <v>102</v>
      </c>
      <c r="CY7" s="38" t="s">
        <v>102</v>
      </c>
      <c r="CZ7" s="38" t="s">
        <v>102</v>
      </c>
      <c r="DA7" s="38">
        <v>94.86</v>
      </c>
      <c r="DB7" s="38">
        <v>95.4</v>
      </c>
      <c r="DC7" s="38" t="s">
        <v>102</v>
      </c>
      <c r="DD7" s="38" t="s">
        <v>102</v>
      </c>
      <c r="DE7" s="38" t="s">
        <v>102</v>
      </c>
      <c r="DF7" s="38">
        <v>84.84</v>
      </c>
      <c r="DG7" s="38">
        <v>84.86</v>
      </c>
      <c r="DH7" s="38">
        <v>85.82</v>
      </c>
      <c r="DI7" s="38" t="s">
        <v>102</v>
      </c>
      <c r="DJ7" s="38" t="s">
        <v>102</v>
      </c>
      <c r="DK7" s="38" t="s">
        <v>102</v>
      </c>
      <c r="DL7" s="38">
        <v>3.52</v>
      </c>
      <c r="DM7" s="38">
        <v>7.01</v>
      </c>
      <c r="DN7" s="38" t="s">
        <v>102</v>
      </c>
      <c r="DO7" s="38" t="s">
        <v>102</v>
      </c>
      <c r="DP7" s="38" t="s">
        <v>102</v>
      </c>
      <c r="DQ7" s="38">
        <v>24.87</v>
      </c>
      <c r="DR7" s="38">
        <v>24.13</v>
      </c>
      <c r="DS7" s="38">
        <v>24.12</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2020-01-23T01:07:07Z</cp:lastPrinted>
  <dcterms:created xsi:type="dcterms:W3CDTF">2019-12-05T04:52:41Z</dcterms:created>
  <dcterms:modified xsi:type="dcterms:W3CDTF">2020-01-23T01:08:54Z</dcterms:modified>
  <cp:category/>
</cp:coreProperties>
</file>