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lg\各課フォルダ\水処理センター\02_総　務\02_1　経営方針・経営計画\公営企業経営比較分析\H31(R1)\【経営比較分析表】2018_033812_46_1718\"/>
    </mc:Choice>
  </mc:AlternateContent>
  <workbookProtection workbookAlgorithmName="SHA-512" workbookHashValue="Vh887V3F5foT5uEQz4EVcuonHyVOsFIznBwYmG4S2YINOAjpscVzt20MQRPB0z9daRbCU7+sS/pDFKSPCEewuw==" workbookSaltValue="l277Y5MpHwzP5KO7LqNZ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<sst xmlns="http://schemas.openxmlformats.org/spreadsheetml/2006/main" count="291" uniqueCount="111">
  <si>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</si>
  <si>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</si>
  <si>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</si>
  <si>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</si>
  <si>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</si>
  <si>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</si>
  <si>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</si>
  <si>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</si>
  <si>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</si>
  <si>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</si>
  <si>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</si>
  <si>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</si>
  <si>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</si>
  <si>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</si>
  <si>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</si>
  <si>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</si>
  <si>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</si>
  <si>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</si>
  <si>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</si>
  <si>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</si>
  <si>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</si>
  <si>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</si>
  <si>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</si>
  <si>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</si>
  <si>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</si>
  <si>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</si>
  <si>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</si>
  <si>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</si>
  <si>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</si>
  <si>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</si>
  <si>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</si>
  <si>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</si>
  <si>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</si>
  <si>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</si>
  <si>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</si>
  <si>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</si>
  <si>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</si>
  <si>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</si>
  <si>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</si>
  <si>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</si>
  <si>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</si>
  <si>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</si>
  <si>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</si>
  <si>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</si>
  <si>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</si>
  <si>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</si>
  <si>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</si>
  <si>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</si>
  <si>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</si>
  <si>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</si>
  <si>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</si>
  <si>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</si>
  <si>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</si>
  <si>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</si>
  <si>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</si>
  <si>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</si>
  <si>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</si>
  <si>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</si>
  <si>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</si>
  <si>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</si>
  <si>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</si>
  <si>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</si>
  <si>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</si>
  <si>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</si>
  <si>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</si>
  <si>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</si>
  <si>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</si>
  <si>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</si>
  <si>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</si>
  <si>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</si>
  <si>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</si>
  <si>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</si>
  <si>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</si>
  <si>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</si>
  <si>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</si>
  <si>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</si>
  <si>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</si>
  <si>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</si>
  <si>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</si>
  <si>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</si>
  <si>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</si>
  <si>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</si>
  <si>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</si>
  <si>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</si>
  <si>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</si>
  <si>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</si>
  <si>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</si>
  <si>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</si>
  <si>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</si>
  <si>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</si>
  <si>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</si>
  <si>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</si>
  <si>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</si>
  <si>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</si>
  <si>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</si>
  <si>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</si>
  <si>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金ケ崎町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</si>
  <si>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</si>
  <si>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</si>
  <si>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</si>
  <si>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</si>
  <si>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</si>
  <si>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</si>
  <si>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</si>
  <si>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</si>
  <si>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</si>
  <si>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</si>
  <si>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</si>
  <si>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初めに供用開始された管路等は、耐用年数を迎え始めている。今後、耐用年数を迎え老朽化していく施設に対応するため、長寿命化計画を中心とした事業により施設・設備の更新を計画的・効率的に推進していく。</t>
    <phoneticPr fontId="4"/>
  </si>
  <si>
    <t>　下水道施設は、重要な財産であることから当施設を維持していくため、管理費用や改築更新への費用増、将来的な人口減少による使用料の減少を考慮し長期的な管理計画、経営及び料金改定等を行なっていくことが重要課題である。
　課題解決に向け、平成27年度から検討を重ねてきた下水道事業の経営検討委員会での意見を集約し、経営改善策を取り纏めた経営戦略を平成29年度に策定した。今後も持続可能な経営に資するため経営改善を図っていかなければならない。</t>
    <phoneticPr fontId="4"/>
  </si>
  <si>
    <t xml:space="preserve"> 町全体の自然環境が保全され、どこに住んでも快適な生活環境を実現できるよう下水道整備を積極的に進めた結果、水洗化率は高い水準となっている。しかし、総収益が使用料以外の収入に依存していること、企業債償還金等が多額であることから赤字収支となっている。
　企業債残高対事業規模費率については、企業債の発行は多額となっており、一方で料金設定が低くなっているため比率が高くなっている。特にも平成27年度に多額の企業債を借入したため、高い比率が続いている。投資に対する料金体制を検討していく必要がある。
　経費回収率は類似団体や全国平均より高い水準である。今後も健全な経営に努めていく。
　汚水処理原価は類似団体や全国平均より高くなっており、今後もコスト軽減に努めていく。</t>
    <rPh sb="307" eb="308">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</si>
</sst>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7.0000000000000007E-2</c:v>
                </c:pt>
                <c:pt idx="4">
                  <c:v>0.97</c:v>
                </c:pt>
              </c:numCache>
            </c:numRef>
          </c:val>
          <c:extLst>
            <c:ext xmlns:c16="http://schemas.microsoft.com/office/drawing/2014/chart" uri="{C3380CC4-5D6E-409C-BE32-E72D297353CC}">
              <c16:uniqueId val="{00000000-E06D-4A02-9976-5E52FC82C2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0.12</c:v>
                </c:pt>
              </c:numCache>
            </c:numRef>
          </c:val>
          <c:smooth val="0"/>
          <c:extLst>
            <c:ext xmlns:c16="http://schemas.microsoft.com/office/drawing/2014/chart" uri="{C3380CC4-5D6E-409C-BE32-E72D297353CC}">
              <c16:uniqueId val="{00000001-E06D-4A02-9976-5E52FC82C2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43-43DF-AAA9-9DA2565523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50.24</c:v>
                </c:pt>
                <c:pt idx="4">
                  <c:v>49.68</c:v>
                </c:pt>
              </c:numCache>
            </c:numRef>
          </c:val>
          <c:smooth val="0"/>
          <c:extLst>
            <c:ext xmlns:c16="http://schemas.microsoft.com/office/drawing/2014/chart" uri="{C3380CC4-5D6E-409C-BE32-E72D297353CC}">
              <c16:uniqueId val="{00000001-1543-43DF-AAA9-9DA2565523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91.31</c:v>
                </c:pt>
                <c:pt idx="4">
                  <c:v>93.06</c:v>
                </c:pt>
              </c:numCache>
            </c:numRef>
          </c:val>
          <c:extLst>
            <c:ext xmlns:c16="http://schemas.microsoft.com/office/drawing/2014/chart" uri="{C3380CC4-5D6E-409C-BE32-E72D297353CC}">
              <c16:uniqueId val="{00000000-D8FE-47AA-A16D-A49DB5813B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84.17</c:v>
                </c:pt>
                <c:pt idx="4">
                  <c:v>83.35</c:v>
                </c:pt>
              </c:numCache>
            </c:numRef>
          </c:val>
          <c:smooth val="0"/>
          <c:extLst>
            <c:ext xmlns:c16="http://schemas.microsoft.com/office/drawing/2014/chart" uri="{C3380CC4-5D6E-409C-BE32-E72D297353CC}">
              <c16:uniqueId val="{00000001-D8FE-47AA-A16D-A49DB5813B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111.31</c:v>
                </c:pt>
                <c:pt idx="4">
                  <c:v>110.7</c:v>
                </c:pt>
              </c:numCache>
            </c:numRef>
          </c:val>
          <c:extLst>
            <c:ext xmlns:c16="http://schemas.microsoft.com/office/drawing/2014/chart" uri="{C3380CC4-5D6E-409C-BE32-E72D297353CC}">
              <c16:uniqueId val="{00000000-B67C-4E0C-9BF0-2A3D5948DC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106.7</c:v>
                </c:pt>
                <c:pt idx="4">
                  <c:v>106.83</c:v>
                </c:pt>
              </c:numCache>
            </c:numRef>
          </c:val>
          <c:smooth val="0"/>
          <c:extLst>
            <c:ext xmlns:c16="http://schemas.microsoft.com/office/drawing/2014/chart" uri="{C3380CC4-5D6E-409C-BE32-E72D297353CC}">
              <c16:uniqueId val="{00000001-B67C-4E0C-9BF0-2A3D5948DC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2.91</c:v>
                </c:pt>
                <c:pt idx="4">
                  <c:v>5.78</c:v>
                </c:pt>
              </c:numCache>
            </c:numRef>
          </c:val>
          <c:extLst>
            <c:ext xmlns:c16="http://schemas.microsoft.com/office/drawing/2014/chart" uri="{C3380CC4-5D6E-409C-BE32-E72D297353CC}">
              <c16:uniqueId val="{00000000-1FF5-4E79-A2C1-869127961A0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26.81</c:v>
                </c:pt>
                <c:pt idx="4">
                  <c:v>26.06</c:v>
                </c:pt>
              </c:numCache>
            </c:numRef>
          </c:val>
          <c:smooth val="0"/>
          <c:extLst>
            <c:ext xmlns:c16="http://schemas.microsoft.com/office/drawing/2014/chart" uri="{C3380CC4-5D6E-409C-BE32-E72D297353CC}">
              <c16:uniqueId val="{00000001-1FF5-4E79-A2C1-869127961A0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A6E-433C-843D-9A4274BA57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A6E-433C-843D-9A4274BA57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0CB-4A79-9B47-8A2B60CD0B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26.14</c:v>
                </c:pt>
                <c:pt idx="4">
                  <c:v>22.02</c:v>
                </c:pt>
              </c:numCache>
            </c:numRef>
          </c:val>
          <c:smooth val="0"/>
          <c:extLst>
            <c:ext xmlns:c16="http://schemas.microsoft.com/office/drawing/2014/chart" uri="{C3380CC4-5D6E-409C-BE32-E72D297353CC}">
              <c16:uniqueId val="{00000001-50CB-4A79-9B47-8A2B60CD0B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31.08</c:v>
                </c:pt>
                <c:pt idx="4">
                  <c:v>29.65</c:v>
                </c:pt>
              </c:numCache>
            </c:numRef>
          </c:val>
          <c:extLst>
            <c:ext xmlns:c16="http://schemas.microsoft.com/office/drawing/2014/chart" uri="{C3380CC4-5D6E-409C-BE32-E72D297353CC}">
              <c16:uniqueId val="{00000000-B9FD-4D02-9282-E0D55200941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68.290000000000006</c:v>
                </c:pt>
                <c:pt idx="4">
                  <c:v>68.040000000000006</c:v>
                </c:pt>
              </c:numCache>
            </c:numRef>
          </c:val>
          <c:smooth val="0"/>
          <c:extLst>
            <c:ext xmlns:c16="http://schemas.microsoft.com/office/drawing/2014/chart" uri="{C3380CC4-5D6E-409C-BE32-E72D297353CC}">
              <c16:uniqueId val="{00000001-B9FD-4D02-9282-E0D55200941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2512.56</c:v>
                </c:pt>
                <c:pt idx="4">
                  <c:v>2406.35</c:v>
                </c:pt>
              </c:numCache>
            </c:numRef>
          </c:val>
          <c:extLst>
            <c:ext xmlns:c16="http://schemas.microsoft.com/office/drawing/2014/chart" uri="{C3380CC4-5D6E-409C-BE32-E72D297353CC}">
              <c16:uniqueId val="{00000000-DC0B-449E-AAD8-30BCC264E3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1124.26</c:v>
                </c:pt>
                <c:pt idx="4">
                  <c:v>1048.23</c:v>
                </c:pt>
              </c:numCache>
            </c:numRef>
          </c:val>
          <c:smooth val="0"/>
          <c:extLst>
            <c:ext xmlns:c16="http://schemas.microsoft.com/office/drawing/2014/chart" uri="{C3380CC4-5D6E-409C-BE32-E72D297353CC}">
              <c16:uniqueId val="{00000001-DC0B-449E-AAD8-30BCC264E3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F01C-40D0-B9E1-F352A8DBBA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80.58</c:v>
                </c:pt>
                <c:pt idx="4">
                  <c:v>78.92</c:v>
                </c:pt>
              </c:numCache>
            </c:numRef>
          </c:val>
          <c:smooth val="0"/>
          <c:extLst>
            <c:ext xmlns:c16="http://schemas.microsoft.com/office/drawing/2014/chart" uri="{C3380CC4-5D6E-409C-BE32-E72D297353CC}">
              <c16:uniqueId val="{00000001-F01C-40D0-B9E1-F352A8DBBA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220.35</c:v>
                </c:pt>
                <c:pt idx="4">
                  <c:v>220.73</c:v>
                </c:pt>
              </c:numCache>
            </c:numRef>
          </c:val>
          <c:extLst>
            <c:ext xmlns:c16="http://schemas.microsoft.com/office/drawing/2014/chart" uri="{C3380CC4-5D6E-409C-BE32-E72D297353CC}">
              <c16:uniqueId val="{00000000-4CAC-445F-9DBE-159708E9E6D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216.21</c:v>
                </c:pt>
                <c:pt idx="4">
                  <c:v>220.31</c:v>
                </c:pt>
              </c:numCache>
            </c:numRef>
          </c:val>
          <c:smooth val="0"/>
          <c:extLst>
            <c:ext xmlns:c16="http://schemas.microsoft.com/office/drawing/2014/chart" uri="{C3380CC4-5D6E-409C-BE32-E72D297353CC}">
              <c16:uniqueId val="{00000001-4CAC-445F-9DBE-159708E9E6D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金ケ崎町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15644</v>
      </c>
      <c r="AM8" s="50"/>
      <c r="AN8" s="50"/>
      <c r="AO8" s="50"/>
      <c r="AP8" s="50"/>
      <c r="AQ8" s="50"/>
      <c r="AR8" s="50"/>
      <c r="AS8" s="50"/>
      <c r="AT8" s="45">
        <f>データ!T6</f>
        <v>179.76</v>
      </c>
      <c r="AU8" s="45"/>
      <c r="AV8" s="45"/>
      <c r="AW8" s="45"/>
      <c r="AX8" s="45"/>
      <c r="AY8" s="45"/>
      <c r="AZ8" s="45"/>
      <c r="BA8" s="45"/>
      <c r="BB8" s="45">
        <f>データ!U6</f>
        <v>87.03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33</v>
      </c>
      <c r="J10" s="45"/>
      <c r="K10" s="45"/>
      <c r="L10" s="45"/>
      <c r="M10" s="45"/>
      <c r="N10" s="45"/>
      <c r="O10" s="45"/>
      <c r="P10" s="45">
        <f>データ!P6</f>
        <v>54.63</v>
      </c>
      <c r="Q10" s="45"/>
      <c r="R10" s="45"/>
      <c r="S10" s="45"/>
      <c r="T10" s="45"/>
      <c r="U10" s="45"/>
      <c r="V10" s="45"/>
      <c r="W10" s="45">
        <f>データ!Q6</f>
        <v>92.49</v>
      </c>
      <c r="X10" s="45"/>
      <c r="Y10" s="45"/>
      <c r="Z10" s="45"/>
      <c r="AA10" s="45"/>
      <c r="AB10" s="45"/>
      <c r="AC10" s="45"/>
      <c r="AD10" s="50">
        <f>データ!R6</f>
        <v>4104</v>
      </c>
      <c r="AE10" s="50"/>
      <c r="AF10" s="50"/>
      <c r="AG10" s="50"/>
      <c r="AH10" s="50"/>
      <c r="AI10" s="50"/>
      <c r="AJ10" s="50"/>
      <c r="AK10" s="2"/>
      <c r="AL10" s="50">
        <f>データ!V6</f>
        <v>8506</v>
      </c>
      <c r="AM10" s="50"/>
      <c r="AN10" s="50"/>
      <c r="AO10" s="50"/>
      <c r="AP10" s="50"/>
      <c r="AQ10" s="50"/>
      <c r="AR10" s="50"/>
      <c r="AS10" s="50"/>
      <c r="AT10" s="45">
        <f>データ!W6</f>
        <v>5.58</v>
      </c>
      <c r="AU10" s="45"/>
      <c r="AV10" s="45"/>
      <c r="AW10" s="45"/>
      <c r="AX10" s="45"/>
      <c r="AY10" s="45"/>
      <c r="AZ10" s="45"/>
      <c r="BA10" s="45"/>
      <c r="BB10" s="45">
        <f>データ!X6</f>
        <v>1524.37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8VubBqappxTAYV5NDc+/yNV07LdsY7snosAfh66GSoM7lf13Z7s7zXsvvWC0gDaJrXagZ8FeXYsuFncBBiDUUA==" saltValue="VI31j7Rj6ttVx01y2+Fl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33812</v>
      </c>
      <c r="D6" s="33">
        <f t="shared" si="3"/>
        <v>46</v>
      </c>
      <c r="E6" s="33">
        <f t="shared" si="3"/>
        <v>17</v>
      </c>
      <c r="F6" s="33">
        <f t="shared" si="3"/>
        <v>1</v>
      </c>
      <c r="G6" s="33">
        <f t="shared" si="3"/>
        <v>0</v>
      </c>
      <c r="H6" s="33" t="str">
        <f t="shared" si="3"/>
        <v>岩手県　金ケ崎町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33</v>
      </c>
      <c r="P6" s="34">
        <f t="shared" si="3"/>
        <v>54.63</v>
      </c>
      <c r="Q6" s="34">
        <f t="shared" si="3"/>
        <v>92.49</v>
      </c>
      <c r="R6" s="34">
        <f t="shared" si="3"/>
        <v>4104</v>
      </c>
      <c r="S6" s="34">
        <f t="shared" si="3"/>
        <v>15644</v>
      </c>
      <c r="T6" s="34">
        <f t="shared" si="3"/>
        <v>179.76</v>
      </c>
      <c r="U6" s="34">
        <f t="shared" si="3"/>
        <v>87.03</v>
      </c>
      <c r="V6" s="34">
        <f t="shared" si="3"/>
        <v>8506</v>
      </c>
      <c r="W6" s="34">
        <f t="shared" si="3"/>
        <v>5.58</v>
      </c>
      <c r="X6" s="34">
        <f t="shared" si="3"/>
        <v>1524.37</v>
      </c>
      <c r="Y6" s="35" t="str">
        <f>IF(Y7="",NA(),Y7)</f>
        <v>-</v>
      </c>
      <c r="Z6" s="35" t="str">
        <f t="shared" ref="Z6:AH6" si="4">IF(Z7="",NA(),Z7)</f>
        <v>-</v>
      </c>
      <c r="AA6" s="35" t="str">
        <f t="shared" si="4"/>
        <v>-</v>
      </c>
      <c r="AB6" s="35">
        <f t="shared" si="4"/>
        <v>111.31</v>
      </c>
      <c r="AC6" s="35">
        <f t="shared" si="4"/>
        <v>110.7</v>
      </c>
      <c r="AD6" s="35" t="str">
        <f t="shared" si="4"/>
        <v>-</v>
      </c>
      <c r="AE6" s="35" t="str">
        <f t="shared" si="4"/>
        <v>-</v>
      </c>
      <c r="AF6" s="35" t="str">
        <f t="shared" si="4"/>
        <v>-</v>
      </c>
      <c r="AG6" s="35">
        <f t="shared" si="4"/>
        <v>106.7</v>
      </c>
      <c r="AH6" s="35">
        <f t="shared" si="4"/>
        <v>106.83</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26.14</v>
      </c>
      <c r="AS6" s="35">
        <f t="shared" si="5"/>
        <v>22.02</v>
      </c>
      <c r="AT6" s="34" t="str">
        <f>IF(AT7="","",IF(AT7="-","【-】","【"&amp;SUBSTITUTE(TEXT(AT7,"#,##0.00"),"-","△")&amp;"】"))</f>
        <v>【3.28】</v>
      </c>
      <c r="AU6" s="35" t="str">
        <f>IF(AU7="",NA(),AU7)</f>
        <v>-</v>
      </c>
      <c r="AV6" s="35" t="str">
        <f t="shared" ref="AV6:BD6" si="6">IF(AV7="",NA(),AV7)</f>
        <v>-</v>
      </c>
      <c r="AW6" s="35" t="str">
        <f t="shared" si="6"/>
        <v>-</v>
      </c>
      <c r="AX6" s="35">
        <f t="shared" si="6"/>
        <v>31.08</v>
      </c>
      <c r="AY6" s="35">
        <f t="shared" si="6"/>
        <v>29.65</v>
      </c>
      <c r="AZ6" s="35" t="str">
        <f t="shared" si="6"/>
        <v>-</v>
      </c>
      <c r="BA6" s="35" t="str">
        <f t="shared" si="6"/>
        <v>-</v>
      </c>
      <c r="BB6" s="35" t="str">
        <f t="shared" si="6"/>
        <v>-</v>
      </c>
      <c r="BC6" s="35">
        <f t="shared" si="6"/>
        <v>68.290000000000006</v>
      </c>
      <c r="BD6" s="35">
        <f t="shared" si="6"/>
        <v>68.040000000000006</v>
      </c>
      <c r="BE6" s="34" t="str">
        <f>IF(BE7="","",IF(BE7="-","【-】","【"&amp;SUBSTITUTE(TEXT(BE7,"#,##0.00"),"-","△")&amp;"】"))</f>
        <v>【69.49】</v>
      </c>
      <c r="BF6" s="35" t="str">
        <f>IF(BF7="",NA(),BF7)</f>
        <v>-</v>
      </c>
      <c r="BG6" s="35" t="str">
        <f t="shared" ref="BG6:BO6" si="7">IF(BG7="",NA(),BG7)</f>
        <v>-</v>
      </c>
      <c r="BH6" s="35" t="str">
        <f t="shared" si="7"/>
        <v>-</v>
      </c>
      <c r="BI6" s="35">
        <f t="shared" si="7"/>
        <v>2512.56</v>
      </c>
      <c r="BJ6" s="35">
        <f t="shared" si="7"/>
        <v>2406.35</v>
      </c>
      <c r="BK6" s="35" t="str">
        <f t="shared" si="7"/>
        <v>-</v>
      </c>
      <c r="BL6" s="35" t="str">
        <f t="shared" si="7"/>
        <v>-</v>
      </c>
      <c r="BM6" s="35" t="str">
        <f t="shared" si="7"/>
        <v>-</v>
      </c>
      <c r="BN6" s="35">
        <f t="shared" si="7"/>
        <v>1124.26</v>
      </c>
      <c r="BO6" s="35">
        <f t="shared" si="7"/>
        <v>1048.23</v>
      </c>
      <c r="BP6" s="34" t="str">
        <f>IF(BP7="","",IF(BP7="-","【-】","【"&amp;SUBSTITUTE(TEXT(BP7,"#,##0.00"),"-","△")&amp;"】"))</f>
        <v>【682.78】</v>
      </c>
      <c r="BQ6" s="35" t="str">
        <f>IF(BQ7="",NA(),BQ7)</f>
        <v>-</v>
      </c>
      <c r="BR6" s="35" t="str">
        <f t="shared" ref="BR6:BZ6" si="8">IF(BR7="",NA(),BR7)</f>
        <v>-</v>
      </c>
      <c r="BS6" s="35" t="str">
        <f t="shared" si="8"/>
        <v>-</v>
      </c>
      <c r="BT6" s="35">
        <f t="shared" si="8"/>
        <v>100</v>
      </c>
      <c r="BU6" s="35">
        <f t="shared" si="8"/>
        <v>100</v>
      </c>
      <c r="BV6" s="35" t="str">
        <f t="shared" si="8"/>
        <v>-</v>
      </c>
      <c r="BW6" s="35" t="str">
        <f t="shared" si="8"/>
        <v>-</v>
      </c>
      <c r="BX6" s="35" t="str">
        <f t="shared" si="8"/>
        <v>-</v>
      </c>
      <c r="BY6" s="35">
        <f t="shared" si="8"/>
        <v>80.58</v>
      </c>
      <c r="BZ6" s="35">
        <f t="shared" si="8"/>
        <v>78.92</v>
      </c>
      <c r="CA6" s="34" t="str">
        <f>IF(CA7="","",IF(CA7="-","【-】","【"&amp;SUBSTITUTE(TEXT(CA7,"#,##0.00"),"-","△")&amp;"】"))</f>
        <v>【100.91】</v>
      </c>
      <c r="CB6" s="35" t="str">
        <f>IF(CB7="",NA(),CB7)</f>
        <v>-</v>
      </c>
      <c r="CC6" s="35" t="str">
        <f t="shared" ref="CC6:CK6" si="9">IF(CC7="",NA(),CC7)</f>
        <v>-</v>
      </c>
      <c r="CD6" s="35" t="str">
        <f t="shared" si="9"/>
        <v>-</v>
      </c>
      <c r="CE6" s="35">
        <f t="shared" si="9"/>
        <v>220.35</v>
      </c>
      <c r="CF6" s="35">
        <f t="shared" si="9"/>
        <v>220.73</v>
      </c>
      <c r="CG6" s="35" t="str">
        <f t="shared" si="9"/>
        <v>-</v>
      </c>
      <c r="CH6" s="35" t="str">
        <f t="shared" si="9"/>
        <v>-</v>
      </c>
      <c r="CI6" s="35" t="str">
        <f t="shared" si="9"/>
        <v>-</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50.24</v>
      </c>
      <c r="CV6" s="35">
        <f t="shared" si="10"/>
        <v>49.68</v>
      </c>
      <c r="CW6" s="34" t="str">
        <f>IF(CW7="","",IF(CW7="-","【-】","【"&amp;SUBSTITUTE(TEXT(CW7,"#,##0.00"),"-","△")&amp;"】"))</f>
        <v>【58.98】</v>
      </c>
      <c r="CX6" s="35" t="str">
        <f>IF(CX7="",NA(),CX7)</f>
        <v>-</v>
      </c>
      <c r="CY6" s="35" t="str">
        <f t="shared" ref="CY6:DG6" si="11">IF(CY7="",NA(),CY7)</f>
        <v>-</v>
      </c>
      <c r="CZ6" s="35" t="str">
        <f t="shared" si="11"/>
        <v>-</v>
      </c>
      <c r="DA6" s="35">
        <f t="shared" si="11"/>
        <v>91.31</v>
      </c>
      <c r="DB6" s="35">
        <f t="shared" si="11"/>
        <v>93.06</v>
      </c>
      <c r="DC6" s="35" t="str">
        <f t="shared" si="11"/>
        <v>-</v>
      </c>
      <c r="DD6" s="35" t="str">
        <f t="shared" si="11"/>
        <v>-</v>
      </c>
      <c r="DE6" s="35" t="str">
        <f t="shared" si="11"/>
        <v>-</v>
      </c>
      <c r="DF6" s="35">
        <f t="shared" si="11"/>
        <v>84.17</v>
      </c>
      <c r="DG6" s="35">
        <f t="shared" si="11"/>
        <v>83.35</v>
      </c>
      <c r="DH6" s="34" t="str">
        <f>IF(DH7="","",IF(DH7="-","【-】","【"&amp;SUBSTITUTE(TEXT(DH7,"#,##0.00"),"-","△")&amp;"】"))</f>
        <v>【95.20】</v>
      </c>
      <c r="DI6" s="35" t="str">
        <f>IF(DI7="",NA(),DI7)</f>
        <v>-</v>
      </c>
      <c r="DJ6" s="35" t="str">
        <f t="shared" ref="DJ6:DR6" si="12">IF(DJ7="",NA(),DJ7)</f>
        <v>-</v>
      </c>
      <c r="DK6" s="35" t="str">
        <f t="shared" si="12"/>
        <v>-</v>
      </c>
      <c r="DL6" s="35">
        <f t="shared" si="12"/>
        <v>2.91</v>
      </c>
      <c r="DM6" s="35">
        <f t="shared" si="12"/>
        <v>5.78</v>
      </c>
      <c r="DN6" s="35" t="str">
        <f t="shared" si="12"/>
        <v>-</v>
      </c>
      <c r="DO6" s="35" t="str">
        <f t="shared" si="12"/>
        <v>-</v>
      </c>
      <c r="DP6" s="35" t="str">
        <f t="shared" si="12"/>
        <v>-</v>
      </c>
      <c r="DQ6" s="35">
        <f t="shared" si="12"/>
        <v>26.81</v>
      </c>
      <c r="DR6" s="35">
        <f t="shared" si="12"/>
        <v>26.06</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【5.64】</v>
      </c>
      <c r="EE6" s="35" t="str">
        <f>IF(EE7="",NA(),EE7)</f>
        <v>-</v>
      </c>
      <c r="EF6" s="35" t="str">
        <f t="shared" ref="EF6:EN6" si="14">IF(EF7="",NA(),EF7)</f>
        <v>-</v>
      </c>
      <c r="EG6" s="35" t="str">
        <f t="shared" si="14"/>
        <v>-</v>
      </c>
      <c r="EH6" s="35">
        <f t="shared" si="14"/>
        <v>7.0000000000000007E-2</v>
      </c>
      <c r="EI6" s="35">
        <f t="shared" si="14"/>
        <v>0.97</v>
      </c>
      <c r="EJ6" s="35" t="str">
        <f t="shared" si="14"/>
        <v>-</v>
      </c>
      <c r="EK6" s="35" t="str">
        <f t="shared" si="14"/>
        <v>-</v>
      </c>
      <c r="EL6" s="35" t="str">
        <f t="shared" si="14"/>
        <v>-</v>
      </c>
      <c r="EM6" s="35">
        <f t="shared" si="14"/>
        <v>0.13</v>
      </c>
      <c r="EN6" s="35">
        <f t="shared" si="14"/>
        <v>0.12</v>
      </c>
      <c r="EO6" s="34" t="str">
        <f>IF(EO7="","",IF(EO7="-","【-】","【"&amp;SUBSTITUTE(TEXT(EO7,"#,##0.00"),"-","△")&amp;"】"))</f>
        <v>【0.23】</v>
      </c>
    </row>
    <row r="7" spans="1:148" s="36" customFormat="1" x14ac:dyDescent="0.15">
      <c r="A7" s="28"/>
      <c r="B7" s="37">
        <v>2018</v>
      </c>
      <c r="C7" s="37">
        <v>33812</v>
      </c>
      <c r="D7" s="37">
        <v>46</v>
      </c>
      <c r="E7" s="37">
        <v>17</v>
      </c>
      <c r="F7" s="37">
        <v>1</v>
      </c>
      <c r="G7" s="37">
        <v>0</v>
      </c>
      <c r="H7" s="37" t="s">
        <v>96</v>
      </c>
      <c r="I7" s="37" t="s">
        <v>97</v>
      </c>
      <c r="J7" s="37" t="s">
        <v>98</v>
      </c>
      <c r="K7" s="37" t="s">
        <v>99</v>
      </c>
      <c r="L7" s="37" t="s">
        <v>100</v>
      </c>
      <c r="M7" s="37" t="s">
        <v>101</v>
      </c>
      <c r="N7" s="38" t="s">
        <v>102</v>
      </c>
      <c r="O7" s="38">
        <v>33</v>
      </c>
      <c r="P7" s="38">
        <v>54.63</v>
      </c>
      <c r="Q7" s="38">
        <v>92.49</v>
      </c>
      <c r="R7" s="38">
        <v>4104</v>
      </c>
      <c r="S7" s="38">
        <v>15644</v>
      </c>
      <c r="T7" s="38">
        <v>179.76</v>
      </c>
      <c r="U7" s="38">
        <v>87.03</v>
      </c>
      <c r="V7" s="38">
        <v>8506</v>
      </c>
      <c r="W7" s="38">
        <v>5.58</v>
      </c>
      <c r="X7" s="38">
        <v>1524.37</v>
      </c>
      <c r="Y7" s="38" t="s">
        <v>102</v>
      </c>
      <c r="Z7" s="38" t="s">
        <v>102</v>
      </c>
      <c r="AA7" s="38" t="s">
        <v>102</v>
      </c>
      <c r="AB7" s="38">
        <v>111.31</v>
      </c>
      <c r="AC7" s="38">
        <v>110.7</v>
      </c>
      <c r="AD7" s="38" t="s">
        <v>102</v>
      </c>
      <c r="AE7" s="38" t="s">
        <v>102</v>
      </c>
      <c r="AF7" s="38" t="s">
        <v>102</v>
      </c>
      <c r="AG7" s="38">
        <v>106.7</v>
      </c>
      <c r="AH7" s="38">
        <v>106.83</v>
      </c>
      <c r="AI7" s="38">
        <v>108.69</v>
      </c>
      <c r="AJ7" s="38" t="s">
        <v>102</v>
      </c>
      <c r="AK7" s="38" t="s">
        <v>102</v>
      </c>
      <c r="AL7" s="38" t="s">
        <v>102</v>
      </c>
      <c r="AM7" s="38">
        <v>0</v>
      </c>
      <c r="AN7" s="38">
        <v>0</v>
      </c>
      <c r="AO7" s="38" t="s">
        <v>102</v>
      </c>
      <c r="AP7" s="38" t="s">
        <v>102</v>
      </c>
      <c r="AQ7" s="38" t="s">
        <v>102</v>
      </c>
      <c r="AR7" s="38">
        <v>26.14</v>
      </c>
      <c r="AS7" s="38">
        <v>22.02</v>
      </c>
      <c r="AT7" s="38">
        <v>3.28</v>
      </c>
      <c r="AU7" s="38" t="s">
        <v>102</v>
      </c>
      <c r="AV7" s="38" t="s">
        <v>102</v>
      </c>
      <c r="AW7" s="38" t="s">
        <v>102</v>
      </c>
      <c r="AX7" s="38">
        <v>31.08</v>
      </c>
      <c r="AY7" s="38">
        <v>29.65</v>
      </c>
      <c r="AZ7" s="38" t="s">
        <v>102</v>
      </c>
      <c r="BA7" s="38" t="s">
        <v>102</v>
      </c>
      <c r="BB7" s="38" t="s">
        <v>102</v>
      </c>
      <c r="BC7" s="38">
        <v>68.290000000000006</v>
      </c>
      <c r="BD7" s="38">
        <v>68.040000000000006</v>
      </c>
      <c r="BE7" s="38">
        <v>69.489999999999995</v>
      </c>
      <c r="BF7" s="38" t="s">
        <v>102</v>
      </c>
      <c r="BG7" s="38" t="s">
        <v>102</v>
      </c>
      <c r="BH7" s="38" t="s">
        <v>102</v>
      </c>
      <c r="BI7" s="38">
        <v>2512.56</v>
      </c>
      <c r="BJ7" s="38">
        <v>2406.35</v>
      </c>
      <c r="BK7" s="38" t="s">
        <v>102</v>
      </c>
      <c r="BL7" s="38" t="s">
        <v>102</v>
      </c>
      <c r="BM7" s="38" t="s">
        <v>102</v>
      </c>
      <c r="BN7" s="38">
        <v>1124.26</v>
      </c>
      <c r="BO7" s="38">
        <v>1048.23</v>
      </c>
      <c r="BP7" s="38">
        <v>682.78</v>
      </c>
      <c r="BQ7" s="38" t="s">
        <v>102</v>
      </c>
      <c r="BR7" s="38" t="s">
        <v>102</v>
      </c>
      <c r="BS7" s="38" t="s">
        <v>102</v>
      </c>
      <c r="BT7" s="38">
        <v>100</v>
      </c>
      <c r="BU7" s="38">
        <v>100</v>
      </c>
      <c r="BV7" s="38" t="s">
        <v>102</v>
      </c>
      <c r="BW7" s="38" t="s">
        <v>102</v>
      </c>
      <c r="BX7" s="38" t="s">
        <v>102</v>
      </c>
      <c r="BY7" s="38">
        <v>80.58</v>
      </c>
      <c r="BZ7" s="38">
        <v>78.92</v>
      </c>
      <c r="CA7" s="38">
        <v>100.91</v>
      </c>
      <c r="CB7" s="38" t="s">
        <v>102</v>
      </c>
      <c r="CC7" s="38" t="s">
        <v>102</v>
      </c>
      <c r="CD7" s="38" t="s">
        <v>102</v>
      </c>
      <c r="CE7" s="38">
        <v>220.35</v>
      </c>
      <c r="CF7" s="38">
        <v>220.73</v>
      </c>
      <c r="CG7" s="38" t="s">
        <v>102</v>
      </c>
      <c r="CH7" s="38" t="s">
        <v>102</v>
      </c>
      <c r="CI7" s="38" t="s">
        <v>102</v>
      </c>
      <c r="CJ7" s="38">
        <v>216.21</v>
      </c>
      <c r="CK7" s="38">
        <v>220.31</v>
      </c>
      <c r="CL7" s="38">
        <v>136.86000000000001</v>
      </c>
      <c r="CM7" s="38" t="s">
        <v>102</v>
      </c>
      <c r="CN7" s="38" t="s">
        <v>102</v>
      </c>
      <c r="CO7" s="38" t="s">
        <v>102</v>
      </c>
      <c r="CP7" s="38" t="s">
        <v>102</v>
      </c>
      <c r="CQ7" s="38" t="s">
        <v>102</v>
      </c>
      <c r="CR7" s="38" t="s">
        <v>102</v>
      </c>
      <c r="CS7" s="38" t="s">
        <v>102</v>
      </c>
      <c r="CT7" s="38" t="s">
        <v>102</v>
      </c>
      <c r="CU7" s="38">
        <v>50.24</v>
      </c>
      <c r="CV7" s="38">
        <v>49.68</v>
      </c>
      <c r="CW7" s="38">
        <v>58.98</v>
      </c>
      <c r="CX7" s="38" t="s">
        <v>102</v>
      </c>
      <c r="CY7" s="38" t="s">
        <v>102</v>
      </c>
      <c r="CZ7" s="38" t="s">
        <v>102</v>
      </c>
      <c r="DA7" s="38">
        <v>91.31</v>
      </c>
      <c r="DB7" s="38">
        <v>93.06</v>
      </c>
      <c r="DC7" s="38" t="s">
        <v>102</v>
      </c>
      <c r="DD7" s="38" t="s">
        <v>102</v>
      </c>
      <c r="DE7" s="38" t="s">
        <v>102</v>
      </c>
      <c r="DF7" s="38">
        <v>84.17</v>
      </c>
      <c r="DG7" s="38">
        <v>83.35</v>
      </c>
      <c r="DH7" s="38">
        <v>95.2</v>
      </c>
      <c r="DI7" s="38" t="s">
        <v>102</v>
      </c>
      <c r="DJ7" s="38" t="s">
        <v>102</v>
      </c>
      <c r="DK7" s="38" t="s">
        <v>102</v>
      </c>
      <c r="DL7" s="38">
        <v>2.91</v>
      </c>
      <c r="DM7" s="38">
        <v>5.78</v>
      </c>
      <c r="DN7" s="38" t="s">
        <v>102</v>
      </c>
      <c r="DO7" s="38" t="s">
        <v>102</v>
      </c>
      <c r="DP7" s="38" t="s">
        <v>102</v>
      </c>
      <c r="DQ7" s="38">
        <v>26.81</v>
      </c>
      <c r="DR7" s="38">
        <v>26.06</v>
      </c>
      <c r="DS7" s="38">
        <v>38.6</v>
      </c>
      <c r="DT7" s="38" t="s">
        <v>102</v>
      </c>
      <c r="DU7" s="38" t="s">
        <v>102</v>
      </c>
      <c r="DV7" s="38" t="s">
        <v>102</v>
      </c>
      <c r="DW7" s="38">
        <v>0</v>
      </c>
      <c r="DX7" s="38">
        <v>0</v>
      </c>
      <c r="DY7" s="38" t="s">
        <v>102</v>
      </c>
      <c r="DZ7" s="38" t="s">
        <v>102</v>
      </c>
      <c r="EA7" s="38" t="s">
        <v>102</v>
      </c>
      <c r="EB7" s="38">
        <v>0</v>
      </c>
      <c r="EC7" s="38">
        <v>0</v>
      </c>
      <c r="ED7" s="38">
        <v>5.64</v>
      </c>
      <c r="EE7" s="38" t="s">
        <v>102</v>
      </c>
      <c r="EF7" s="38" t="s">
        <v>102</v>
      </c>
      <c r="EG7" s="38" t="s">
        <v>102</v>
      </c>
      <c r="EH7" s="38">
        <v>7.0000000000000007E-2</v>
      </c>
      <c r="EI7" s="38">
        <v>0.97</v>
      </c>
      <c r="EJ7" s="38" t="s">
        <v>102</v>
      </c>
      <c r="EK7" s="38" t="s">
        <v>102</v>
      </c>
      <c r="EL7" s="38" t="s">
        <v>102</v>
      </c>
      <c r="EM7" s="38">
        <v>0.13</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2020-01-16T06:38:21Z</cp:lastPrinted>
  <dcterms:created xsi:type="dcterms:W3CDTF">2019-12-05T04:42:39Z</dcterms:created>
  <dcterms:modified xsi:type="dcterms:W3CDTF">2020-01-16T06:38:22Z</dcterms:modified>
  <cp:category/>
</cp:coreProperties>
</file>