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64f3Bb0D04UhXCmOXYIGaFIvrjn9e0hbd0lP/RQeZr4foBoYRo250oHB1SqTjQ7NunweYfSc+OCC1hO5e7IvA==" workbookSaltValue="sr7wZsL5OL+2woQ5gg+YgQ==" workbookSpinCount="100000" lockStructure="1"/>
  <bookViews>
    <workbookView xWindow="0" yWindow="0" windowWidth="15360" windowHeight="7632"/>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<sst xmlns="http://schemas.openxmlformats.org/spreadsheetml/2006/main" count="220" uniqueCount="108">
  <si>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</si>
  <si>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</si>
  <si>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</si>
  <si>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</si>
  <si>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</si>
  <si>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</si>
  <si>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</si>
  <si>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</si>
  <si>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</si>
  <si>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</si>
  <si>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</si>
  <si>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</si>
  <si>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</si>
  <si>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</si>
  <si>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</si>
  <si>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</si>
  <si>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</si>
  <si>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</si>
  <si>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</si>
  <si>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</si>
  <si>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</si>
  <si>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</si>
  <si>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</si>
  <si>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</si>
  <si>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</si>
  <si>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</si>
  <si>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</si>
  <si>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</si>
  <si>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</si>
  <si>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</si>
  <si>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</si>
  <si>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</si>
  <si>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</si>
  <si>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</si>
  <si>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</si>
  <si>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</si>
  <si>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</si>
  <si>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</si>
  <si>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</si>
  <si>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</si>
  <si>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</si>
  <si>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</si>
  <si>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</si>
  <si>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</si>
  <si>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</si>
  <si>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</si>
  <si>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</si>
  <si>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</si>
  <si>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</si>
  <si>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</si>
  <si>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</si>
  <si>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</si>
  <si>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</si>
  <si>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</si>
  <si>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</si>
  <si>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</si>
  <si>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</si>
  <si>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</si>
  <si>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</si>
  <si>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</si>
  <si>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</si>
  <si>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</si>
  <si>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</si>
  <si>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</si>
  <si>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</si>
  <si>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</si>
  <si>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</si>
  <si>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</si>
  <si>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</si>
  <si>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</si>
  <si>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</si>
  <si>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</si>
  <si>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</si>
  <si>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</si>
  <si>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</si>
  <si>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</si>
  <si>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</si>
  <si>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</si>
  <si>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</si>
  <si>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</si>
  <si>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</si>
  <si>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</si>
  <si>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</si>
  <si>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</si>
  <si>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</si>
  <si>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</si>
  <si>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</si>
  <si>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</si>
  <si>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</si>
  <si>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</si>
  <si>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</si>
  <si>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</si>
  <si>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</si>
  <si>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矢巾町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</si>
  <si>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</si>
  <si>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</si>
  <si>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</si>
  <si>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</si>
  <si>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</si>
  <si>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</si>
  <si>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</si>
  <si>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</si>
  <si>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</si>
  <si>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</si>
  <si>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</si>
  <si>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東部浄水場が建設から約半世紀を経過し、法定耐用年数を迎え始めている。また配水管は法定耐用年数を超えて使用している管路もあり、補修を加えながら延命している状況である。
　減価償却率は43.00%と前年より大幅に低下したが、配水場が完成したことにより固定資産の償却対象資産が増加したためであり、施設の更新が迫っていることに変わりないと考える。
　一度に更新することは難しいため、管路に優先順位をつけて、計画的に更新を行っている。
　以上の結果から、老朽化の状況については適切な更新を進めている状態である。</t>
    <rPh sb="1" eb="3">
      <t>トウブ</t>
    </rPh>
    <rPh sb="98" eb="100">
      <t>ゼンネン</t>
    </rPh>
    <rPh sb="102" eb="103">
      <t>オオ</t>
    </rPh>
    <rPh sb="103" eb="104">
      <t>ハバ</t>
    </rPh>
    <rPh sb="105" eb="107">
      <t>テイカ</t>
    </rPh>
    <rPh sb="111" eb="113">
      <t>ハイスイ</t>
    </rPh>
    <rPh sb="113" eb="114">
      <t>ジョウ</t>
    </rPh>
    <rPh sb="115" eb="117">
      <t>カンセイ</t>
    </rPh>
    <rPh sb="124" eb="126">
      <t>コテイ</t>
    </rPh>
    <rPh sb="126" eb="128">
      <t>シサン</t>
    </rPh>
    <rPh sb="129" eb="131">
      <t>ショウキャク</t>
    </rPh>
    <rPh sb="131" eb="133">
      <t>タイショウ</t>
    </rPh>
    <rPh sb="133" eb="135">
      <t>シサン</t>
    </rPh>
    <rPh sb="136" eb="138">
      <t>ゾウカ</t>
    </rPh>
    <rPh sb="146" eb="148">
      <t>シセツ</t>
    </rPh>
    <rPh sb="149" eb="151">
      <t>コウシン</t>
    </rPh>
    <rPh sb="152" eb="153">
      <t>セマ</t>
    </rPh>
    <rPh sb="160" eb="161">
      <t>カ</t>
    </rPh>
    <rPh sb="166" eb="167">
      <t>カンガ</t>
    </rPh>
    <phoneticPr fontId="4"/>
  </si>
  <si>
    <t>　医大移転による学生等が増えているため水需要は増えているが、将来的に給水人口は減少し、また節水傾向は年々強まっていることから、水需要の増加は一時的なものと考えている。しかし、施設更新や災害対応に対する投資は避けられない状況にあり、経営環境がますます厳しくなっていくと予想される。
　30年度に完成した東部配水場への多額の投資のために企業債が増加し、今後企業債の償還が始まり財政指標は悪化すると見込まれる。
　以上を踏まえて、安定で持続的な水道を供給していくためにも、財政状況を見通した適正な規模の事業を検討していかなければならない。</t>
    <rPh sb="143" eb="144">
      <t>ネン</t>
    </rPh>
    <rPh sb="144" eb="145">
      <t>ド</t>
    </rPh>
    <rPh sb="146" eb="148">
      <t>カンセイ</t>
    </rPh>
    <rPh sb="150" eb="152">
      <t>トウブ</t>
    </rPh>
    <rPh sb="166" eb="168">
      <t>キギョウ</t>
    </rPh>
    <rPh sb="168" eb="169">
      <t>サイ</t>
    </rPh>
    <rPh sb="170" eb="172">
      <t>ゾウカ</t>
    </rPh>
    <rPh sb="174" eb="176">
      <t>コンゴ</t>
    </rPh>
    <rPh sb="176" eb="178">
      <t>キギョウ</t>
    </rPh>
    <rPh sb="178" eb="179">
      <t>サイ</t>
    </rPh>
    <rPh sb="180" eb="182">
      <t>ショウカン</t>
    </rPh>
    <rPh sb="183" eb="184">
      <t>ハジ</t>
    </rPh>
    <phoneticPr fontId="4"/>
  </si>
  <si>
    <t>　この5年間高い水準を保っている経常収支比率は159.75％となり、類似団体平均を上回り健全経営を維持している。
　短期債務の返済能力を示す流動比率は162.49％と前年度に比べ増加したが、これは東部配水場建設の大規模投資の財源確保のために企業債を借りたことで、一時的に現金が増加したためである。同じ理由で企業債残高対給水収益比率は363.04％の大幅な増加となっている。
　給水費用に対する給水収益の割合を示す指標である料金回収率は162.65％と上昇傾向にあり類似団体平均と比べても高い数値であり、経営の健全性を保つ料金水準であると考える。
　給水原価については、144.76円と前年度同様低下し、類似団体に比べても低い金額となっているが、修繕費等が少なかったためであり、一時的なものであると考えている。
　施設利用率は63.29％と上昇傾向にあり、学生向けのアパートやマンション等の集合住宅の増加により水需要が増えているためと考えられる。今後はある程度の余裕を確保しつつ、将来の水需要に合わせた施設の適正化を考慮する必要がある。
　有収率は95.69％と高い値であり、施設点検や毎月検針による異常水量の早期発見が大きく寄与していると考えられる。
　以上の結果から、経営の健全性・効率性については良好な状態である。</t>
    <rPh sb="4" eb="5">
      <t>ネン</t>
    </rPh>
    <rPh sb="5" eb="6">
      <t>カン</t>
    </rPh>
    <rPh sb="6" eb="7">
      <t>タカ</t>
    </rPh>
    <rPh sb="8" eb="10">
      <t>スイジュン</t>
    </rPh>
    <rPh sb="11" eb="12">
      <t>タモ</t>
    </rPh>
    <rPh sb="16" eb="18">
      <t>ケイジョウ</t>
    </rPh>
    <rPh sb="18" eb="20">
      <t>シュウシ</t>
    </rPh>
    <rPh sb="20" eb="22">
      <t>ヒリツ</t>
    </rPh>
    <rPh sb="34" eb="36">
      <t>ルイジ</t>
    </rPh>
    <rPh sb="36" eb="38">
      <t>ダンタイ</t>
    </rPh>
    <rPh sb="38" eb="40">
      <t>ヘイキン</t>
    </rPh>
    <rPh sb="41" eb="43">
      <t>ウワマワ</t>
    </rPh>
    <rPh sb="44" eb="46">
      <t>ケンゼン</t>
    </rPh>
    <rPh sb="46" eb="48">
      <t>ケイエイ</t>
    </rPh>
    <rPh sb="49" eb="51">
      <t>イジ</t>
    </rPh>
    <rPh sb="58" eb="60">
      <t>タンキ</t>
    </rPh>
    <rPh sb="60" eb="62">
      <t>サイム</t>
    </rPh>
    <rPh sb="63" eb="65">
      <t>ヘンサイ</t>
    </rPh>
    <rPh sb="65" eb="67">
      <t>ノウリョク</t>
    </rPh>
    <rPh sb="68" eb="69">
      <t>シメ</t>
    </rPh>
    <rPh sb="70" eb="72">
      <t>リュウドウ</t>
    </rPh>
    <rPh sb="72" eb="74">
      <t>ヒリツ</t>
    </rPh>
    <rPh sb="83" eb="86">
      <t>ゼンネンド</t>
    </rPh>
    <rPh sb="87" eb="88">
      <t>クラ</t>
    </rPh>
    <rPh sb="89" eb="91">
      <t>ゾウカ</t>
    </rPh>
    <rPh sb="98" eb="100">
      <t>トウブ</t>
    </rPh>
    <rPh sb="100" eb="102">
      <t>ハイスイ</t>
    </rPh>
    <rPh sb="102" eb="103">
      <t>ジョウ</t>
    </rPh>
    <rPh sb="103" eb="105">
      <t>ケンセツ</t>
    </rPh>
    <rPh sb="106" eb="109">
      <t>ダイキボ</t>
    </rPh>
    <rPh sb="109" eb="111">
      <t>トウシ</t>
    </rPh>
    <rPh sb="112" eb="114">
      <t>ザイゲン</t>
    </rPh>
    <rPh sb="114" eb="116">
      <t>カクホ</t>
    </rPh>
    <rPh sb="120" eb="122">
      <t>キギョウ</t>
    </rPh>
    <rPh sb="122" eb="123">
      <t>サイ</t>
    </rPh>
    <rPh sb="124" eb="125">
      <t>カ</t>
    </rPh>
    <rPh sb="131" eb="134">
      <t>イチジテキ</t>
    </rPh>
    <rPh sb="135" eb="137">
      <t>ゲンキン</t>
    </rPh>
    <rPh sb="138" eb="140">
      <t>ゾウカ</t>
    </rPh>
    <rPh sb="148" eb="149">
      <t>オナ</t>
    </rPh>
    <rPh sb="150" eb="152">
      <t>リユウ</t>
    </rPh>
    <rPh sb="153" eb="155">
      <t>キギョウ</t>
    </rPh>
    <rPh sb="155" eb="156">
      <t>サイ</t>
    </rPh>
    <rPh sb="156" eb="158">
      <t>ザンダカ</t>
    </rPh>
    <rPh sb="158" eb="159">
      <t>タイ</t>
    </rPh>
    <rPh sb="159" eb="161">
      <t>キュウスイ</t>
    </rPh>
    <rPh sb="161" eb="163">
      <t>シュウエキ</t>
    </rPh>
    <rPh sb="163" eb="165">
      <t>ヒリツ</t>
    </rPh>
    <rPh sb="174" eb="176">
      <t>オオハバ</t>
    </rPh>
    <rPh sb="177" eb="179">
      <t>ゾウカ</t>
    </rPh>
    <rPh sb="188" eb="190">
      <t>キュウスイ</t>
    </rPh>
    <rPh sb="190" eb="191">
      <t>ヒ</t>
    </rPh>
    <rPh sb="191" eb="192">
      <t>ヨウ</t>
    </rPh>
    <rPh sb="193" eb="194">
      <t>タイ</t>
    </rPh>
    <rPh sb="196" eb="198">
      <t>キュウスイ</t>
    </rPh>
    <rPh sb="198" eb="200">
      <t>シュウエキ</t>
    </rPh>
    <rPh sb="201" eb="203">
      <t>ワリアイ</t>
    </rPh>
    <rPh sb="204" eb="205">
      <t>シメ</t>
    </rPh>
    <rPh sb="206" eb="208">
      <t>シヒョウ</t>
    </rPh>
    <rPh sb="211" eb="213">
      <t>リョウキン</t>
    </rPh>
    <rPh sb="213" eb="215">
      <t>カイシュウ</t>
    </rPh>
    <rPh sb="215" eb="216">
      <t>リツ</t>
    </rPh>
    <rPh sb="225" eb="227">
      <t>ジョウショウ</t>
    </rPh>
    <rPh sb="227" eb="229">
      <t>ケイコウ</t>
    </rPh>
    <rPh sb="232" eb="234">
      <t>ルイジ</t>
    </rPh>
    <rPh sb="234" eb="236">
      <t>ダンタイ</t>
    </rPh>
    <rPh sb="236" eb="238">
      <t>ヘイキン</t>
    </rPh>
    <rPh sb="239" eb="240">
      <t>クラ</t>
    </rPh>
    <rPh sb="243" eb="244">
      <t>タカ</t>
    </rPh>
    <rPh sb="245" eb="247">
      <t>スウチ</t>
    </rPh>
    <rPh sb="251" eb="253">
      <t>ケイエイ</t>
    </rPh>
    <rPh sb="258" eb="259">
      <t>タモ</t>
    </rPh>
    <rPh sb="260" eb="262">
      <t>リョウキン</t>
    </rPh>
    <rPh sb="262" eb="264">
      <t>スイジュン</t>
    </rPh>
    <rPh sb="268" eb="269">
      <t>カンガ</t>
    </rPh>
    <rPh sb="274" eb="276">
      <t>キュウスイ</t>
    </rPh>
    <rPh sb="276" eb="278">
      <t>ゲンカ</t>
    </rPh>
    <rPh sb="290" eb="291">
      <t>エン</t>
    </rPh>
    <rPh sb="292" eb="295">
      <t>ゼンネンド</t>
    </rPh>
    <rPh sb="295" eb="297">
      <t>ドウヨウ</t>
    </rPh>
    <rPh sb="297" eb="299">
      <t>テイカ</t>
    </rPh>
    <rPh sb="301" eb="303">
      <t>ルイジ</t>
    </rPh>
    <rPh sb="303" eb="305">
      <t>ダンタイ</t>
    </rPh>
    <rPh sb="306" eb="307">
      <t>クラ</t>
    </rPh>
    <rPh sb="310" eb="311">
      <t>ヒク</t>
    </rPh>
    <rPh sb="312" eb="314">
      <t>キンガク</t>
    </rPh>
    <rPh sb="322" eb="325">
      <t>シュウゼンヒ</t>
    </rPh>
    <rPh sb="325" eb="326">
      <t>トウ</t>
    </rPh>
    <rPh sb="327" eb="328">
      <t>スク</t>
    </rPh>
    <rPh sb="338" eb="340">
      <t>イチジ</t>
    </rPh>
    <rPh sb="340" eb="341">
      <t>テキ</t>
    </rPh>
    <rPh sb="348" eb="349">
      <t>カンガ</t>
    </rPh>
    <rPh sb="356" eb="358">
      <t>シセツ</t>
    </rPh>
    <rPh sb="358" eb="361">
      <t>リヨウリツ</t>
    </rPh>
    <rPh sb="369" eb="371">
      <t>ジョウショウ</t>
    </rPh>
    <rPh sb="371" eb="373">
      <t>ケイコウ</t>
    </rPh>
    <rPh sb="377" eb="379">
      <t>ガクセイ</t>
    </rPh>
    <rPh sb="379" eb="380">
      <t>ム</t>
    </rPh>
    <rPh sb="392" eb="393">
      <t>トウ</t>
    </rPh>
    <rPh sb="394" eb="396">
      <t>シュウゴウ</t>
    </rPh>
    <rPh sb="396" eb="398">
      <t>ジュウタク</t>
    </rPh>
    <rPh sb="399" eb="401">
      <t>ゾウカ</t>
    </rPh>
    <rPh sb="404" eb="405">
      <t>ミズ</t>
    </rPh>
    <rPh sb="405" eb="407">
      <t>ジュヨウ</t>
    </rPh>
    <rPh sb="408" eb="409">
      <t>フ</t>
    </rPh>
    <rPh sb="416" eb="417">
      <t>カンガ</t>
    </rPh>
    <rPh sb="422" eb="424">
      <t>コンゴ</t>
    </rPh>
    <rPh sb="427" eb="429">
      <t>テイド</t>
    </rPh>
    <rPh sb="430" eb="432">
      <t>ヨユウ</t>
    </rPh>
    <rPh sb="433" eb="435">
      <t>カクホ</t>
    </rPh>
    <rPh sb="439" eb="441">
      <t>ショウライ</t>
    </rPh>
    <rPh sb="442" eb="443">
      <t>ミズ</t>
    </rPh>
    <rPh sb="443" eb="445">
      <t>ジュヨウ</t>
    </rPh>
    <rPh sb="446" eb="447">
      <t>ア</t>
    </rPh>
    <rPh sb="450" eb="452">
      <t>シセツ</t>
    </rPh>
    <rPh sb="453" eb="456">
      <t>テキセイカ</t>
    </rPh>
    <rPh sb="457" eb="459">
      <t>コウリョ</t>
    </rPh>
    <rPh sb="461" eb="463">
      <t>ヒツヨウ</t>
    </rPh>
    <rPh sb="469" eb="471">
      <t>ユウシュウ</t>
    </rPh>
    <rPh sb="471" eb="472">
      <t>リツ</t>
    </rPh>
    <rPh sb="480" eb="481">
      <t>タカ</t>
    </rPh>
    <rPh sb="482" eb="483">
      <t>アタイ</t>
    </rPh>
    <rPh sb="487" eb="489">
      <t>シセツ</t>
    </rPh>
    <rPh sb="489" eb="491">
      <t>テンケン</t>
    </rPh>
    <rPh sb="492" eb="494">
      <t>マイツキ</t>
    </rPh>
    <rPh sb="494" eb="496">
      <t>ケンシン</t>
    </rPh>
    <rPh sb="499" eb="501">
      <t>イジョウ</t>
    </rPh>
    <rPh sb="501" eb="503">
      <t>スイリョウ</t>
    </rPh>
    <rPh sb="504" eb="506">
      <t>ソウキ</t>
    </rPh>
    <rPh sb="506" eb="508">
      <t>ハッケン</t>
    </rPh>
    <rPh sb="509" eb="510">
      <t>オオ</t>
    </rPh>
    <rPh sb="512" eb="514">
      <t>キヨ</t>
    </rPh>
    <rPh sb="519" eb="520">
      <t>カンガ</t>
    </rPh>
    <rPh sb="527" eb="529">
      <t>イジョウ</t>
    </rPh>
    <rPh sb="530" eb="532">
      <t>ケッカ</t>
    </rPh>
    <rPh sb="535" eb="537">
      <t>ケイエイ</t>
    </rPh>
    <rPh sb="538" eb="540">
      <t>ケンゼン</t>
    </rPh>
    <rPh sb="540" eb="541">
      <t>セイ</t>
    </rPh>
    <rPh sb="542" eb="544">
      <t>コウリツ</t>
    </rPh>
    <rPh sb="544" eb="545">
      <t>セイ</t>
    </rPh>
    <rPh sb="550" eb="552">
      <t>リョウコウ</t>
    </rPh>
    <rPh sb="553" eb="555">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</si>
</sst>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1.38</c:v>
                </c:pt>
                <c:pt idx="1">
                  <c:v>1.76</c:v>
                </c:pt>
                <c:pt idx="2">
                  <c:v>1.49</c:v>
                </c:pt>
                <c:pt idx="3">
                  <c:v>1.59</c:v>
                </c:pt>
                <c:pt idx="4">
                  <c:v>0.73</c:v>
                </c:pt>
              </c:numCache>
            </c:numRef>
          </c:val>
          <c:extLst xmlns:c16r2="http://schemas.microsoft.com/office/drawing/2015/06/chart">
            <c:ext xmlns:c16="http://schemas.microsoft.com/office/drawing/2014/chart" uri="{C3380CC4-5D6E-409C-BE32-E72D297353CC}">
              <c16:uniqueId val="{00000000-9B2F-4E16-991D-2F24B37C0682}"/>
            </c:ext>
          </c:extLst>
        </c:ser>
        <c:dLbls>
          <c:showLegendKey val="0"/>
          <c:showVal val="0"/>
          <c:showCatName val="0"/>
          <c:showSerName val="0"/>
          <c:showPercent val="0"/>
          <c:showBubbleSize val="0"/>
        </c:dLbls>
        <c:gapWidth val="150"/>
        <c:axId val="136653440"/>
        <c:axId val="13974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9B2F-4E16-991D-2F24B37C0682}"/>
            </c:ext>
          </c:extLst>
        </c:ser>
        <c:dLbls>
          <c:showLegendKey val="0"/>
          <c:showVal val="0"/>
          <c:showCatName val="0"/>
          <c:showSerName val="0"/>
          <c:showPercent val="0"/>
          <c:showBubbleSize val="0"/>
        </c:dLbls>
        <c:marker val="1"/>
        <c:smooth val="0"/>
        <c:axId val="136653440"/>
        <c:axId val="139743232"/>
      </c:lineChart>
      <c:dateAx>
        <c:axId val="136653440"/>
        <c:scaling>
          <c:orientation val="minMax"/>
        </c:scaling>
        <c:delete val="1"/>
        <c:axPos val="b"/>
        <c:numFmt formatCode="ge" sourceLinked="1"/>
        <c:majorTickMark val="none"/>
        <c:minorTickMark val="none"/>
        <c:tickLblPos val="none"/>
        <c:crossAx val="139743232"/>
        <c:crosses val="autoZero"/>
        <c:auto val="1"/>
        <c:lblOffset val="100"/>
        <c:baseTimeUnit val="years"/>
      </c:dateAx>
      <c:valAx>
        <c:axId val="13974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65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60.71</c:v>
                </c:pt>
                <c:pt idx="1">
                  <c:v>59.34</c:v>
                </c:pt>
                <c:pt idx="2">
                  <c:v>60.21</c:v>
                </c:pt>
                <c:pt idx="3">
                  <c:v>61.13</c:v>
                </c:pt>
                <c:pt idx="4">
                  <c:v>63.29</c:v>
                </c:pt>
              </c:numCache>
            </c:numRef>
          </c:val>
          <c:extLst xmlns:c16r2="http://schemas.microsoft.com/office/drawing/2015/06/chart">
            <c:ext xmlns:c16="http://schemas.microsoft.com/office/drawing/2014/chart" uri="{C3380CC4-5D6E-409C-BE32-E72D297353CC}">
              <c16:uniqueId val="{00000000-8B1B-4DCF-A36D-FF6C6F0E483F}"/>
            </c:ext>
          </c:extLst>
        </c:ser>
        <c:dLbls>
          <c:showLegendKey val="0"/>
          <c:showVal val="0"/>
          <c:showCatName val="0"/>
          <c:showSerName val="0"/>
          <c:showPercent val="0"/>
          <c:showBubbleSize val="0"/>
        </c:dLbls>
        <c:gapWidth val="150"/>
        <c:axId val="138424320"/>
        <c:axId val="13842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8B1B-4DCF-A36D-FF6C6F0E483F}"/>
            </c:ext>
          </c:extLst>
        </c:ser>
        <c:dLbls>
          <c:showLegendKey val="0"/>
          <c:showVal val="0"/>
          <c:showCatName val="0"/>
          <c:showSerName val="0"/>
          <c:showPercent val="0"/>
          <c:showBubbleSize val="0"/>
        </c:dLbls>
        <c:marker val="1"/>
        <c:smooth val="0"/>
        <c:axId val="138424320"/>
        <c:axId val="138426240"/>
      </c:lineChart>
      <c:dateAx>
        <c:axId val="138424320"/>
        <c:scaling>
          <c:orientation val="minMax"/>
        </c:scaling>
        <c:delete val="1"/>
        <c:axPos val="b"/>
        <c:numFmt formatCode="ge" sourceLinked="1"/>
        <c:majorTickMark val="none"/>
        <c:minorTickMark val="none"/>
        <c:tickLblPos val="none"/>
        <c:crossAx val="138426240"/>
        <c:crosses val="autoZero"/>
        <c:auto val="1"/>
        <c:lblOffset val="100"/>
        <c:baseTimeUnit val="years"/>
      </c:dateAx>
      <c:valAx>
        <c:axId val="13842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2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92.31</c:v>
                </c:pt>
                <c:pt idx="1">
                  <c:v>95.41</c:v>
                </c:pt>
                <c:pt idx="2">
                  <c:v>95.58</c:v>
                </c:pt>
                <c:pt idx="3">
                  <c:v>95.7</c:v>
                </c:pt>
                <c:pt idx="4">
                  <c:v>95.69</c:v>
                </c:pt>
              </c:numCache>
            </c:numRef>
          </c:val>
          <c:extLst xmlns:c16r2="http://schemas.microsoft.com/office/drawing/2015/06/chart">
            <c:ext xmlns:c16="http://schemas.microsoft.com/office/drawing/2014/chart" uri="{C3380CC4-5D6E-409C-BE32-E72D297353CC}">
              <c16:uniqueId val="{00000000-32C1-44D0-886C-94FE88827935}"/>
            </c:ext>
          </c:extLst>
        </c:ser>
        <c:dLbls>
          <c:showLegendKey val="0"/>
          <c:showVal val="0"/>
          <c:showCatName val="0"/>
          <c:showSerName val="0"/>
          <c:showPercent val="0"/>
          <c:showBubbleSize val="0"/>
        </c:dLbls>
        <c:gapWidth val="150"/>
        <c:axId val="138449280"/>
        <c:axId val="13845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32C1-44D0-886C-94FE88827935}"/>
            </c:ext>
          </c:extLst>
        </c:ser>
        <c:dLbls>
          <c:showLegendKey val="0"/>
          <c:showVal val="0"/>
          <c:showCatName val="0"/>
          <c:showSerName val="0"/>
          <c:showPercent val="0"/>
          <c:showBubbleSize val="0"/>
        </c:dLbls>
        <c:marker val="1"/>
        <c:smooth val="0"/>
        <c:axId val="138449280"/>
        <c:axId val="138451200"/>
      </c:lineChart>
      <c:dateAx>
        <c:axId val="138449280"/>
        <c:scaling>
          <c:orientation val="minMax"/>
        </c:scaling>
        <c:delete val="1"/>
        <c:axPos val="b"/>
        <c:numFmt formatCode="ge" sourceLinked="1"/>
        <c:majorTickMark val="none"/>
        <c:minorTickMark val="none"/>
        <c:tickLblPos val="none"/>
        <c:crossAx val="138451200"/>
        <c:crosses val="autoZero"/>
        <c:auto val="1"/>
        <c:lblOffset val="100"/>
        <c:baseTimeUnit val="years"/>
      </c:dateAx>
      <c:valAx>
        <c:axId val="1384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146.91999999999999</c:v>
                </c:pt>
                <c:pt idx="1">
                  <c:v>137.80000000000001</c:v>
                </c:pt>
                <c:pt idx="2">
                  <c:v>133.91999999999999</c:v>
                </c:pt>
                <c:pt idx="3">
                  <c:v>159.05000000000001</c:v>
                </c:pt>
                <c:pt idx="4">
                  <c:v>159.75</c:v>
                </c:pt>
              </c:numCache>
            </c:numRef>
          </c:val>
          <c:extLst xmlns:c16r2="http://schemas.microsoft.com/office/drawing/2015/06/chart">
            <c:ext xmlns:c16="http://schemas.microsoft.com/office/drawing/2014/chart" uri="{C3380CC4-5D6E-409C-BE32-E72D297353CC}">
              <c16:uniqueId val="{00000000-9830-408E-A5A5-18D1EE1F4E4F}"/>
            </c:ext>
          </c:extLst>
        </c:ser>
        <c:dLbls>
          <c:showLegendKey val="0"/>
          <c:showVal val="0"/>
          <c:showCatName val="0"/>
          <c:showSerName val="0"/>
          <c:showPercent val="0"/>
          <c:showBubbleSize val="0"/>
        </c:dLbls>
        <c:gapWidth val="150"/>
        <c:axId val="135500544"/>
        <c:axId val="13550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9830-408E-A5A5-18D1EE1F4E4F}"/>
            </c:ext>
          </c:extLst>
        </c:ser>
        <c:dLbls>
          <c:showLegendKey val="0"/>
          <c:showVal val="0"/>
          <c:showCatName val="0"/>
          <c:showSerName val="0"/>
          <c:showPercent val="0"/>
          <c:showBubbleSize val="0"/>
        </c:dLbls>
        <c:marker val="1"/>
        <c:smooth val="0"/>
        <c:axId val="135500544"/>
        <c:axId val="135502464"/>
      </c:lineChart>
      <c:dateAx>
        <c:axId val="135500544"/>
        <c:scaling>
          <c:orientation val="minMax"/>
        </c:scaling>
        <c:delete val="1"/>
        <c:axPos val="b"/>
        <c:numFmt formatCode="ge" sourceLinked="1"/>
        <c:majorTickMark val="none"/>
        <c:minorTickMark val="none"/>
        <c:tickLblPos val="none"/>
        <c:crossAx val="135502464"/>
        <c:crosses val="autoZero"/>
        <c:auto val="1"/>
        <c:lblOffset val="100"/>
        <c:baseTimeUnit val="years"/>
      </c:dateAx>
      <c:valAx>
        <c:axId val="135502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550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49.69</c:v>
                </c:pt>
                <c:pt idx="1">
                  <c:v>49.86</c:v>
                </c:pt>
                <c:pt idx="2">
                  <c:v>50.26</c:v>
                </c:pt>
                <c:pt idx="3">
                  <c:v>50.74</c:v>
                </c:pt>
                <c:pt idx="4">
                  <c:v>43</c:v>
                </c:pt>
              </c:numCache>
            </c:numRef>
          </c:val>
          <c:extLst xmlns:c16r2="http://schemas.microsoft.com/office/drawing/2015/06/chart">
            <c:ext xmlns:c16="http://schemas.microsoft.com/office/drawing/2014/chart" uri="{C3380CC4-5D6E-409C-BE32-E72D297353CC}">
              <c16:uniqueId val="{00000000-F6EF-4C0E-B412-1A47F0BF3959}"/>
            </c:ext>
          </c:extLst>
        </c:ser>
        <c:dLbls>
          <c:showLegendKey val="0"/>
          <c:showVal val="0"/>
          <c:showCatName val="0"/>
          <c:showSerName val="0"/>
          <c:showPercent val="0"/>
          <c:showBubbleSize val="0"/>
        </c:dLbls>
        <c:gapWidth val="150"/>
        <c:axId val="135521408"/>
        <c:axId val="13552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F6EF-4C0E-B412-1A47F0BF3959}"/>
            </c:ext>
          </c:extLst>
        </c:ser>
        <c:dLbls>
          <c:showLegendKey val="0"/>
          <c:showVal val="0"/>
          <c:showCatName val="0"/>
          <c:showSerName val="0"/>
          <c:showPercent val="0"/>
          <c:showBubbleSize val="0"/>
        </c:dLbls>
        <c:marker val="1"/>
        <c:smooth val="0"/>
        <c:axId val="135521408"/>
        <c:axId val="135523328"/>
      </c:lineChart>
      <c:dateAx>
        <c:axId val="135521408"/>
        <c:scaling>
          <c:orientation val="minMax"/>
        </c:scaling>
        <c:delete val="1"/>
        <c:axPos val="b"/>
        <c:numFmt formatCode="ge" sourceLinked="1"/>
        <c:majorTickMark val="none"/>
        <c:minorTickMark val="none"/>
        <c:tickLblPos val="none"/>
        <c:crossAx val="135523328"/>
        <c:crosses val="autoZero"/>
        <c:auto val="1"/>
        <c:lblOffset val="100"/>
        <c:baseTimeUnit val="years"/>
      </c:dateAx>
      <c:valAx>
        <c:axId val="13552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52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6.71</c:v>
                </c:pt>
                <c:pt idx="1">
                  <c:v>10.029999999999999</c:v>
                </c:pt>
                <c:pt idx="2">
                  <c:v>9.9700000000000006</c:v>
                </c:pt>
                <c:pt idx="3">
                  <c:v>5.41</c:v>
                </c:pt>
                <c:pt idx="4">
                  <c:v>5.68</c:v>
                </c:pt>
              </c:numCache>
            </c:numRef>
          </c:val>
          <c:extLst xmlns:c16r2="http://schemas.microsoft.com/office/drawing/2015/06/chart">
            <c:ext xmlns:c16="http://schemas.microsoft.com/office/drawing/2014/chart" uri="{C3380CC4-5D6E-409C-BE32-E72D297353CC}">
              <c16:uniqueId val="{00000000-A775-4017-8D08-02F3DDE37EE8}"/>
            </c:ext>
          </c:extLst>
        </c:ser>
        <c:dLbls>
          <c:showLegendKey val="0"/>
          <c:showVal val="0"/>
          <c:showCatName val="0"/>
          <c:showSerName val="0"/>
          <c:showPercent val="0"/>
          <c:showBubbleSize val="0"/>
        </c:dLbls>
        <c:gapWidth val="150"/>
        <c:axId val="135874048"/>
        <c:axId val="13587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A775-4017-8D08-02F3DDE37EE8}"/>
            </c:ext>
          </c:extLst>
        </c:ser>
        <c:dLbls>
          <c:showLegendKey val="0"/>
          <c:showVal val="0"/>
          <c:showCatName val="0"/>
          <c:showSerName val="0"/>
          <c:showPercent val="0"/>
          <c:showBubbleSize val="0"/>
        </c:dLbls>
        <c:marker val="1"/>
        <c:smooth val="0"/>
        <c:axId val="135874048"/>
        <c:axId val="135875968"/>
      </c:lineChart>
      <c:dateAx>
        <c:axId val="135874048"/>
        <c:scaling>
          <c:orientation val="minMax"/>
        </c:scaling>
        <c:delete val="1"/>
        <c:axPos val="b"/>
        <c:numFmt formatCode="ge" sourceLinked="1"/>
        <c:majorTickMark val="none"/>
        <c:minorTickMark val="none"/>
        <c:tickLblPos val="none"/>
        <c:crossAx val="135875968"/>
        <c:crosses val="autoZero"/>
        <c:auto val="1"/>
        <c:lblOffset val="100"/>
        <c:baseTimeUnit val="years"/>
      </c:dateAx>
      <c:valAx>
        <c:axId val="13587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87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8D2-4392-BCCF-13F39456A333}"/>
            </c:ext>
          </c:extLst>
        </c:ser>
        <c:dLbls>
          <c:showLegendKey val="0"/>
          <c:showVal val="0"/>
          <c:showCatName val="0"/>
          <c:showSerName val="0"/>
          <c:showPercent val="0"/>
          <c:showBubbleSize val="0"/>
        </c:dLbls>
        <c:gapWidth val="150"/>
        <c:axId val="135891200"/>
        <c:axId val="13589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E8D2-4392-BCCF-13F39456A333}"/>
            </c:ext>
          </c:extLst>
        </c:ser>
        <c:dLbls>
          <c:showLegendKey val="0"/>
          <c:showVal val="0"/>
          <c:showCatName val="0"/>
          <c:showSerName val="0"/>
          <c:showPercent val="0"/>
          <c:showBubbleSize val="0"/>
        </c:dLbls>
        <c:marker val="1"/>
        <c:smooth val="0"/>
        <c:axId val="135891200"/>
        <c:axId val="135897472"/>
      </c:lineChart>
      <c:dateAx>
        <c:axId val="135891200"/>
        <c:scaling>
          <c:orientation val="minMax"/>
        </c:scaling>
        <c:delete val="1"/>
        <c:axPos val="b"/>
        <c:numFmt formatCode="ge" sourceLinked="1"/>
        <c:majorTickMark val="none"/>
        <c:minorTickMark val="none"/>
        <c:tickLblPos val="none"/>
        <c:crossAx val="135897472"/>
        <c:crosses val="autoZero"/>
        <c:auto val="1"/>
        <c:lblOffset val="100"/>
        <c:baseTimeUnit val="years"/>
      </c:dateAx>
      <c:valAx>
        <c:axId val="135897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58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321.88</c:v>
                </c:pt>
                <c:pt idx="1">
                  <c:v>172.76</c:v>
                </c:pt>
                <c:pt idx="2">
                  <c:v>168.71</c:v>
                </c:pt>
                <c:pt idx="3">
                  <c:v>146.49</c:v>
                </c:pt>
                <c:pt idx="4">
                  <c:v>162.49</c:v>
                </c:pt>
              </c:numCache>
            </c:numRef>
          </c:val>
          <c:extLst xmlns:c16r2="http://schemas.microsoft.com/office/drawing/2015/06/chart">
            <c:ext xmlns:c16="http://schemas.microsoft.com/office/drawing/2014/chart" uri="{C3380CC4-5D6E-409C-BE32-E72D297353CC}">
              <c16:uniqueId val="{00000000-DE43-4F81-AB34-00183D77D391}"/>
            </c:ext>
          </c:extLst>
        </c:ser>
        <c:dLbls>
          <c:showLegendKey val="0"/>
          <c:showVal val="0"/>
          <c:showCatName val="0"/>
          <c:showSerName val="0"/>
          <c:showPercent val="0"/>
          <c:showBubbleSize val="0"/>
        </c:dLbls>
        <c:gapWidth val="150"/>
        <c:axId val="135916160"/>
        <c:axId val="13591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DE43-4F81-AB34-00183D77D391}"/>
            </c:ext>
          </c:extLst>
        </c:ser>
        <c:dLbls>
          <c:showLegendKey val="0"/>
          <c:showVal val="0"/>
          <c:showCatName val="0"/>
          <c:showSerName val="0"/>
          <c:showPercent val="0"/>
          <c:showBubbleSize val="0"/>
        </c:dLbls>
        <c:marker val="1"/>
        <c:smooth val="0"/>
        <c:axId val="135916160"/>
        <c:axId val="135918336"/>
      </c:lineChart>
      <c:dateAx>
        <c:axId val="135916160"/>
        <c:scaling>
          <c:orientation val="minMax"/>
        </c:scaling>
        <c:delete val="1"/>
        <c:axPos val="b"/>
        <c:numFmt formatCode="ge" sourceLinked="1"/>
        <c:majorTickMark val="none"/>
        <c:minorTickMark val="none"/>
        <c:tickLblPos val="none"/>
        <c:crossAx val="135918336"/>
        <c:crosses val="autoZero"/>
        <c:auto val="1"/>
        <c:lblOffset val="100"/>
        <c:baseTimeUnit val="years"/>
      </c:dateAx>
      <c:valAx>
        <c:axId val="135918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591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231.84</c:v>
                </c:pt>
                <c:pt idx="1">
                  <c:v>205.54</c:v>
                </c:pt>
                <c:pt idx="2">
                  <c:v>186.73</c:v>
                </c:pt>
                <c:pt idx="3">
                  <c:v>242.26</c:v>
                </c:pt>
                <c:pt idx="4">
                  <c:v>363.04</c:v>
                </c:pt>
              </c:numCache>
            </c:numRef>
          </c:val>
          <c:extLst xmlns:c16r2="http://schemas.microsoft.com/office/drawing/2015/06/chart">
            <c:ext xmlns:c16="http://schemas.microsoft.com/office/drawing/2014/chart" uri="{C3380CC4-5D6E-409C-BE32-E72D297353CC}">
              <c16:uniqueId val="{00000000-5F18-4D04-AC82-E18A5BCFFC15}"/>
            </c:ext>
          </c:extLst>
        </c:ser>
        <c:dLbls>
          <c:showLegendKey val="0"/>
          <c:showVal val="0"/>
          <c:showCatName val="0"/>
          <c:showSerName val="0"/>
          <c:showPercent val="0"/>
          <c:showBubbleSize val="0"/>
        </c:dLbls>
        <c:gapWidth val="150"/>
        <c:axId val="136657920"/>
        <c:axId val="13666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5F18-4D04-AC82-E18A5BCFFC15}"/>
            </c:ext>
          </c:extLst>
        </c:ser>
        <c:dLbls>
          <c:showLegendKey val="0"/>
          <c:showVal val="0"/>
          <c:showCatName val="0"/>
          <c:showSerName val="0"/>
          <c:showPercent val="0"/>
          <c:showBubbleSize val="0"/>
        </c:dLbls>
        <c:marker val="1"/>
        <c:smooth val="0"/>
        <c:axId val="136657920"/>
        <c:axId val="136668288"/>
      </c:lineChart>
      <c:dateAx>
        <c:axId val="136657920"/>
        <c:scaling>
          <c:orientation val="minMax"/>
        </c:scaling>
        <c:delete val="1"/>
        <c:axPos val="b"/>
        <c:numFmt formatCode="ge" sourceLinked="1"/>
        <c:majorTickMark val="none"/>
        <c:minorTickMark val="none"/>
        <c:tickLblPos val="none"/>
        <c:crossAx val="136668288"/>
        <c:crosses val="autoZero"/>
        <c:auto val="1"/>
        <c:lblOffset val="100"/>
        <c:baseTimeUnit val="years"/>
      </c:dateAx>
      <c:valAx>
        <c:axId val="136668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665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147.51</c:v>
                </c:pt>
                <c:pt idx="1">
                  <c:v>137.66</c:v>
                </c:pt>
                <c:pt idx="2">
                  <c:v>134.1</c:v>
                </c:pt>
                <c:pt idx="3">
                  <c:v>159.78</c:v>
                </c:pt>
                <c:pt idx="4">
                  <c:v>162.65</c:v>
                </c:pt>
              </c:numCache>
            </c:numRef>
          </c:val>
          <c:extLst xmlns:c16r2="http://schemas.microsoft.com/office/drawing/2015/06/chart">
            <c:ext xmlns:c16="http://schemas.microsoft.com/office/drawing/2014/chart" uri="{C3380CC4-5D6E-409C-BE32-E72D297353CC}">
              <c16:uniqueId val="{00000000-AF9E-4594-98BD-C7D4A3FA0AF7}"/>
            </c:ext>
          </c:extLst>
        </c:ser>
        <c:dLbls>
          <c:showLegendKey val="0"/>
          <c:showVal val="0"/>
          <c:showCatName val="0"/>
          <c:showSerName val="0"/>
          <c:showPercent val="0"/>
          <c:showBubbleSize val="0"/>
        </c:dLbls>
        <c:gapWidth val="150"/>
        <c:axId val="136691072"/>
        <c:axId val="13669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AF9E-4594-98BD-C7D4A3FA0AF7}"/>
            </c:ext>
          </c:extLst>
        </c:ser>
        <c:dLbls>
          <c:showLegendKey val="0"/>
          <c:showVal val="0"/>
          <c:showCatName val="0"/>
          <c:showSerName val="0"/>
          <c:showPercent val="0"/>
          <c:showBubbleSize val="0"/>
        </c:dLbls>
        <c:marker val="1"/>
        <c:smooth val="0"/>
        <c:axId val="136691072"/>
        <c:axId val="136697344"/>
      </c:lineChart>
      <c:dateAx>
        <c:axId val="136691072"/>
        <c:scaling>
          <c:orientation val="minMax"/>
        </c:scaling>
        <c:delete val="1"/>
        <c:axPos val="b"/>
        <c:numFmt formatCode="ge" sourceLinked="1"/>
        <c:majorTickMark val="none"/>
        <c:minorTickMark val="none"/>
        <c:tickLblPos val="none"/>
        <c:crossAx val="136697344"/>
        <c:crosses val="autoZero"/>
        <c:auto val="1"/>
        <c:lblOffset val="100"/>
        <c:baseTimeUnit val="years"/>
      </c:dateAx>
      <c:valAx>
        <c:axId val="13669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69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151.22999999999999</c:v>
                </c:pt>
                <c:pt idx="1">
                  <c:v>161.80000000000001</c:v>
                </c:pt>
                <c:pt idx="2">
                  <c:v>166.39</c:v>
                </c:pt>
                <c:pt idx="3">
                  <c:v>146.61000000000001</c:v>
                </c:pt>
                <c:pt idx="4">
                  <c:v>144.76</c:v>
                </c:pt>
              </c:numCache>
            </c:numRef>
          </c:val>
          <c:extLst xmlns:c16r2="http://schemas.microsoft.com/office/drawing/2015/06/chart">
            <c:ext xmlns:c16="http://schemas.microsoft.com/office/drawing/2014/chart" uri="{C3380CC4-5D6E-409C-BE32-E72D297353CC}">
              <c16:uniqueId val="{00000000-A188-42BB-97C9-3369C4A36C7A}"/>
            </c:ext>
          </c:extLst>
        </c:ser>
        <c:dLbls>
          <c:showLegendKey val="0"/>
          <c:showVal val="0"/>
          <c:showCatName val="0"/>
          <c:showSerName val="0"/>
          <c:showPercent val="0"/>
          <c:showBubbleSize val="0"/>
        </c:dLbls>
        <c:gapWidth val="150"/>
        <c:axId val="136732672"/>
        <c:axId val="13673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A188-42BB-97C9-3369C4A36C7A}"/>
            </c:ext>
          </c:extLst>
        </c:ser>
        <c:dLbls>
          <c:showLegendKey val="0"/>
          <c:showVal val="0"/>
          <c:showCatName val="0"/>
          <c:showSerName val="0"/>
          <c:showPercent val="0"/>
          <c:showBubbleSize val="0"/>
        </c:dLbls>
        <c:marker val="1"/>
        <c:smooth val="0"/>
        <c:axId val="136732672"/>
        <c:axId val="136734592"/>
      </c:lineChart>
      <c:dateAx>
        <c:axId val="136732672"/>
        <c:scaling>
          <c:orientation val="minMax"/>
        </c:scaling>
        <c:delete val="1"/>
        <c:axPos val="b"/>
        <c:numFmt formatCode="ge" sourceLinked="1"/>
        <c:majorTickMark val="none"/>
        <c:minorTickMark val="none"/>
        <c:tickLblPos val="none"/>
        <c:crossAx val="136734592"/>
        <c:crosses val="autoZero"/>
        <c:auto val="1"/>
        <c:lblOffset val="100"/>
        <c:baseTimeUnit val="years"/>
      </c:dateAx>
      <c:valAx>
        <c:axId val="1367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7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3"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2">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2">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4" t="str">
        <f>データ!H6</f>
        <v>岩手県　矢巾町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2">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27319</v>
      </c>
      <c r="AM8" s="70"/>
      <c r="AN8" s="70"/>
      <c r="AO8" s="70"/>
      <c r="AP8" s="70"/>
      <c r="AQ8" s="70"/>
      <c r="AR8" s="70"/>
      <c r="AS8" s="70"/>
      <c r="AT8" s="66">
        <f>データ!$S$6</f>
        <v>67.319999999999993</v>
      </c>
      <c r="AU8" s="67"/>
      <c r="AV8" s="67"/>
      <c r="AW8" s="67"/>
      <c r="AX8" s="67"/>
      <c r="AY8" s="67"/>
      <c r="AZ8" s="67"/>
      <c r="BA8" s="67"/>
      <c r="BB8" s="69">
        <f>データ!$T$6</f>
        <v>405.81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2">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2">
      <c r="A10" s="2"/>
      <c r="B10" s="66" t="str">
        <f>データ!$N$6</f>
        <v>-</v>
      </c>
      <c r="C10" s="67"/>
      <c r="D10" s="67"/>
      <c r="E10" s="67"/>
      <c r="F10" s="67"/>
      <c r="G10" s="67"/>
      <c r="H10" s="67"/>
      <c r="I10" s="66">
        <f>データ!$O$6</f>
        <v>66.540000000000006</v>
      </c>
      <c r="J10" s="67"/>
      <c r="K10" s="67"/>
      <c r="L10" s="67"/>
      <c r="M10" s="67"/>
      <c r="N10" s="67"/>
      <c r="O10" s="68"/>
      <c r="P10" s="69">
        <f>データ!$P$6</f>
        <v>95.14</v>
      </c>
      <c r="Q10" s="69"/>
      <c r="R10" s="69"/>
      <c r="S10" s="69"/>
      <c r="T10" s="69"/>
      <c r="U10" s="69"/>
      <c r="V10" s="69"/>
      <c r="W10" s="70">
        <f>データ!$Q$6</f>
        <v>3650</v>
      </c>
      <c r="X10" s="70"/>
      <c r="Y10" s="70"/>
      <c r="Z10" s="70"/>
      <c r="AA10" s="70"/>
      <c r="AB10" s="70"/>
      <c r="AC10" s="70"/>
      <c r="AD10" s="2"/>
      <c r="AE10" s="2"/>
      <c r="AF10" s="2"/>
      <c r="AG10" s="2"/>
      <c r="AH10" s="4"/>
      <c r="AI10" s="4"/>
      <c r="AJ10" s="4"/>
      <c r="AK10" s="4"/>
      <c r="AL10" s="70">
        <f>データ!$U$6</f>
        <v>25948</v>
      </c>
      <c r="AM10" s="70"/>
      <c r="AN10" s="70"/>
      <c r="AO10" s="70"/>
      <c r="AP10" s="70"/>
      <c r="AQ10" s="70"/>
      <c r="AR10" s="70"/>
      <c r="AS10" s="70"/>
      <c r="AT10" s="66">
        <f>データ!$V$6</f>
        <v>64.23</v>
      </c>
      <c r="AU10" s="67"/>
      <c r="AV10" s="67"/>
      <c r="AW10" s="67"/>
      <c r="AX10" s="67"/>
      <c r="AY10" s="67"/>
      <c r="AZ10" s="67"/>
      <c r="BA10" s="67"/>
      <c r="BB10" s="69">
        <f>データ!$W$6</f>
        <v>403.99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y1/M2OtCIlR0ZRqjFlUDWvVuwBs75UOrhwv3EL9Wf78Jgz8yP4ouwOJJhcGaC4xxX8ArWFSN6eKhiTVxpsCJNQ==" saltValue="AcldPFMTDOVPyFEwVjI4v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33227</v>
      </c>
      <c r="D6" s="34">
        <f t="shared" si="3"/>
        <v>46</v>
      </c>
      <c r="E6" s="34">
        <f t="shared" si="3"/>
        <v>1</v>
      </c>
      <c r="F6" s="34">
        <f t="shared" si="3"/>
        <v>0</v>
      </c>
      <c r="G6" s="34">
        <f t="shared" si="3"/>
        <v>1</v>
      </c>
      <c r="H6" s="34" t="str">
        <f t="shared" si="3"/>
        <v>岩手県　矢巾町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66.540000000000006</v>
      </c>
      <c r="P6" s="35">
        <f t="shared" si="3"/>
        <v>95.14</v>
      </c>
      <c r="Q6" s="35">
        <f t="shared" si="3"/>
        <v>3650</v>
      </c>
      <c r="R6" s="35">
        <f t="shared" si="3"/>
        <v>27319</v>
      </c>
      <c r="S6" s="35">
        <f t="shared" si="3"/>
        <v>67.319999999999993</v>
      </c>
      <c r="T6" s="35">
        <f t="shared" si="3"/>
        <v>405.81</v>
      </c>
      <c r="U6" s="35">
        <f t="shared" si="3"/>
        <v>25948</v>
      </c>
      <c r="V6" s="35">
        <f t="shared" si="3"/>
        <v>64.23</v>
      </c>
      <c r="W6" s="35">
        <f t="shared" si="3"/>
        <v>403.99</v>
      </c>
      <c r="X6" s="36">
        <f>IF(X7="",NA(),X7)</f>
        <v>146.91999999999999</v>
      </c>
      <c r="Y6" s="36">
        <f t="shared" ref="Y6:AG6" si="4">IF(Y7="",NA(),Y7)</f>
        <v>137.80000000000001</v>
      </c>
      <c r="Z6" s="36">
        <f t="shared" si="4"/>
        <v>133.91999999999999</v>
      </c>
      <c r="AA6" s="36">
        <f t="shared" si="4"/>
        <v>159.05000000000001</v>
      </c>
      <c r="AB6" s="36">
        <f t="shared" si="4"/>
        <v>159.75</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321.88</v>
      </c>
      <c r="AU6" s="36">
        <f t="shared" ref="AU6:BC6" si="6">IF(AU7="",NA(),AU7)</f>
        <v>172.76</v>
      </c>
      <c r="AV6" s="36">
        <f t="shared" si="6"/>
        <v>168.71</v>
      </c>
      <c r="AW6" s="36">
        <f t="shared" si="6"/>
        <v>146.49</v>
      </c>
      <c r="AX6" s="36">
        <f t="shared" si="6"/>
        <v>162.49</v>
      </c>
      <c r="AY6" s="36">
        <f t="shared" si="6"/>
        <v>381.53</v>
      </c>
      <c r="AZ6" s="36">
        <f t="shared" si="6"/>
        <v>391.54</v>
      </c>
      <c r="BA6" s="36">
        <f t="shared" si="6"/>
        <v>384.34</v>
      </c>
      <c r="BB6" s="36">
        <f t="shared" si="6"/>
        <v>359.47</v>
      </c>
      <c r="BC6" s="36">
        <f t="shared" si="6"/>
        <v>369.69</v>
      </c>
      <c r="BD6" s="35" t="str">
        <f>IF(BD7="","",IF(BD7="-","【-】","【"&amp;SUBSTITUTE(TEXT(BD7,"#,##0.00"),"-","△")&amp;"】"))</f>
        <v>【261.93】</v>
      </c>
      <c r="BE6" s="36">
        <f>IF(BE7="",NA(),BE7)</f>
        <v>231.84</v>
      </c>
      <c r="BF6" s="36">
        <f t="shared" ref="BF6:BN6" si="7">IF(BF7="",NA(),BF7)</f>
        <v>205.54</v>
      </c>
      <c r="BG6" s="36">
        <f t="shared" si="7"/>
        <v>186.73</v>
      </c>
      <c r="BH6" s="36">
        <f t="shared" si="7"/>
        <v>242.26</v>
      </c>
      <c r="BI6" s="36">
        <f t="shared" si="7"/>
        <v>363.04</v>
      </c>
      <c r="BJ6" s="36">
        <f t="shared" si="7"/>
        <v>393.27</v>
      </c>
      <c r="BK6" s="36">
        <f t="shared" si="7"/>
        <v>386.97</v>
      </c>
      <c r="BL6" s="36">
        <f t="shared" si="7"/>
        <v>380.58</v>
      </c>
      <c r="BM6" s="36">
        <f t="shared" si="7"/>
        <v>401.79</v>
      </c>
      <c r="BN6" s="36">
        <f t="shared" si="7"/>
        <v>402.99</v>
      </c>
      <c r="BO6" s="35" t="str">
        <f>IF(BO7="","",IF(BO7="-","【-】","【"&amp;SUBSTITUTE(TEXT(BO7,"#,##0.00"),"-","△")&amp;"】"))</f>
        <v>【270.46】</v>
      </c>
      <c r="BP6" s="36">
        <f>IF(BP7="",NA(),BP7)</f>
        <v>147.51</v>
      </c>
      <c r="BQ6" s="36">
        <f t="shared" ref="BQ6:BY6" si="8">IF(BQ7="",NA(),BQ7)</f>
        <v>137.66</v>
      </c>
      <c r="BR6" s="36">
        <f t="shared" si="8"/>
        <v>134.1</v>
      </c>
      <c r="BS6" s="36">
        <f t="shared" si="8"/>
        <v>159.78</v>
      </c>
      <c r="BT6" s="36">
        <f t="shared" si="8"/>
        <v>162.65</v>
      </c>
      <c r="BU6" s="36">
        <f t="shared" si="8"/>
        <v>100.47</v>
      </c>
      <c r="BV6" s="36">
        <f t="shared" si="8"/>
        <v>101.72</v>
      </c>
      <c r="BW6" s="36">
        <f t="shared" si="8"/>
        <v>102.38</v>
      </c>
      <c r="BX6" s="36">
        <f t="shared" si="8"/>
        <v>100.12</v>
      </c>
      <c r="BY6" s="36">
        <f t="shared" si="8"/>
        <v>98.66</v>
      </c>
      <c r="BZ6" s="35" t="str">
        <f>IF(BZ7="","",IF(BZ7="-","【-】","【"&amp;SUBSTITUTE(TEXT(BZ7,"#,##0.00"),"-","△")&amp;"】"))</f>
        <v>【103.91】</v>
      </c>
      <c r="CA6" s="36">
        <f>IF(CA7="",NA(),CA7)</f>
        <v>151.22999999999999</v>
      </c>
      <c r="CB6" s="36">
        <f t="shared" ref="CB6:CJ6" si="9">IF(CB7="",NA(),CB7)</f>
        <v>161.80000000000001</v>
      </c>
      <c r="CC6" s="36">
        <f t="shared" si="9"/>
        <v>166.39</v>
      </c>
      <c r="CD6" s="36">
        <f t="shared" si="9"/>
        <v>146.61000000000001</v>
      </c>
      <c r="CE6" s="36">
        <f t="shared" si="9"/>
        <v>144.76</v>
      </c>
      <c r="CF6" s="36">
        <f t="shared" si="9"/>
        <v>169.82</v>
      </c>
      <c r="CG6" s="36">
        <f t="shared" si="9"/>
        <v>168.2</v>
      </c>
      <c r="CH6" s="36">
        <f t="shared" si="9"/>
        <v>168.67</v>
      </c>
      <c r="CI6" s="36">
        <f t="shared" si="9"/>
        <v>174.97</v>
      </c>
      <c r="CJ6" s="36">
        <f t="shared" si="9"/>
        <v>178.59</v>
      </c>
      <c r="CK6" s="35" t="str">
        <f>IF(CK7="","",IF(CK7="-","【-】","【"&amp;SUBSTITUTE(TEXT(CK7,"#,##0.00"),"-","△")&amp;"】"))</f>
        <v>【167.11】</v>
      </c>
      <c r="CL6" s="36">
        <f>IF(CL7="",NA(),CL7)</f>
        <v>60.71</v>
      </c>
      <c r="CM6" s="36">
        <f t="shared" ref="CM6:CU6" si="10">IF(CM7="",NA(),CM7)</f>
        <v>59.34</v>
      </c>
      <c r="CN6" s="36">
        <f t="shared" si="10"/>
        <v>60.21</v>
      </c>
      <c r="CO6" s="36">
        <f t="shared" si="10"/>
        <v>61.13</v>
      </c>
      <c r="CP6" s="36">
        <f t="shared" si="10"/>
        <v>63.29</v>
      </c>
      <c r="CQ6" s="36">
        <f t="shared" si="10"/>
        <v>55.13</v>
      </c>
      <c r="CR6" s="36">
        <f t="shared" si="10"/>
        <v>54.77</v>
      </c>
      <c r="CS6" s="36">
        <f t="shared" si="10"/>
        <v>54.92</v>
      </c>
      <c r="CT6" s="36">
        <f t="shared" si="10"/>
        <v>55.63</v>
      </c>
      <c r="CU6" s="36">
        <f t="shared" si="10"/>
        <v>55.03</v>
      </c>
      <c r="CV6" s="35" t="str">
        <f>IF(CV7="","",IF(CV7="-","【-】","【"&amp;SUBSTITUTE(TEXT(CV7,"#,##0.00"),"-","△")&amp;"】"))</f>
        <v>【60.27】</v>
      </c>
      <c r="CW6" s="36">
        <f>IF(CW7="",NA(),CW7)</f>
        <v>92.31</v>
      </c>
      <c r="CX6" s="36">
        <f t="shared" ref="CX6:DF6" si="11">IF(CX7="",NA(),CX7)</f>
        <v>95.41</v>
      </c>
      <c r="CY6" s="36">
        <f t="shared" si="11"/>
        <v>95.58</v>
      </c>
      <c r="CZ6" s="36">
        <f t="shared" si="11"/>
        <v>95.7</v>
      </c>
      <c r="DA6" s="36">
        <f t="shared" si="11"/>
        <v>95.69</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49.69</v>
      </c>
      <c r="DI6" s="36">
        <f t="shared" ref="DI6:DQ6" si="12">IF(DI7="",NA(),DI7)</f>
        <v>49.86</v>
      </c>
      <c r="DJ6" s="36">
        <f t="shared" si="12"/>
        <v>50.26</v>
      </c>
      <c r="DK6" s="36">
        <f t="shared" si="12"/>
        <v>50.74</v>
      </c>
      <c r="DL6" s="36">
        <f t="shared" si="12"/>
        <v>43</v>
      </c>
      <c r="DM6" s="36">
        <f t="shared" si="12"/>
        <v>46.66</v>
      </c>
      <c r="DN6" s="36">
        <f t="shared" si="12"/>
        <v>47.46</v>
      </c>
      <c r="DO6" s="36">
        <f t="shared" si="12"/>
        <v>48.49</v>
      </c>
      <c r="DP6" s="36">
        <f t="shared" si="12"/>
        <v>48.05</v>
      </c>
      <c r="DQ6" s="36">
        <f t="shared" si="12"/>
        <v>48.87</v>
      </c>
      <c r="DR6" s="35" t="str">
        <f>IF(DR7="","",IF(DR7="-","【-】","【"&amp;SUBSTITUTE(TEXT(DR7,"#,##0.00"),"-","△")&amp;"】"))</f>
        <v>【48.85】</v>
      </c>
      <c r="DS6" s="36">
        <f>IF(DS7="",NA(),DS7)</f>
        <v>6.71</v>
      </c>
      <c r="DT6" s="36">
        <f t="shared" ref="DT6:EB6" si="13">IF(DT7="",NA(),DT7)</f>
        <v>10.029999999999999</v>
      </c>
      <c r="DU6" s="36">
        <f t="shared" si="13"/>
        <v>9.9700000000000006</v>
      </c>
      <c r="DV6" s="36">
        <f t="shared" si="13"/>
        <v>5.41</v>
      </c>
      <c r="DW6" s="36">
        <f t="shared" si="13"/>
        <v>5.68</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1.38</v>
      </c>
      <c r="EE6" s="36">
        <f t="shared" ref="EE6:EM6" si="14">IF(EE7="",NA(),EE7)</f>
        <v>1.76</v>
      </c>
      <c r="EF6" s="36">
        <f t="shared" si="14"/>
        <v>1.49</v>
      </c>
      <c r="EG6" s="36">
        <f t="shared" si="14"/>
        <v>1.59</v>
      </c>
      <c r="EH6" s="36">
        <f t="shared" si="14"/>
        <v>0.73</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2">
      <c r="A7" s="29"/>
      <c r="B7" s="38">
        <v>2018</v>
      </c>
      <c r="C7" s="38">
        <v>33227</v>
      </c>
      <c r="D7" s="38">
        <v>46</v>
      </c>
      <c r="E7" s="38">
        <v>1</v>
      </c>
      <c r="F7" s="38">
        <v>0</v>
      </c>
      <c r="G7" s="38">
        <v>1</v>
      </c>
      <c r="H7" s="38" t="s">
        <v>93</v>
      </c>
      <c r="I7" s="38" t="s">
        <v>94</v>
      </c>
      <c r="J7" s="38" t="s">
        <v>95</v>
      </c>
      <c r="K7" s="38" t="s">
        <v>96</v>
      </c>
      <c r="L7" s="38" t="s">
        <v>97</v>
      </c>
      <c r="M7" s="38" t="s">
        <v>98</v>
      </c>
      <c r="N7" s="39" t="s">
        <v>99</v>
      </c>
      <c r="O7" s="39">
        <v>66.540000000000006</v>
      </c>
      <c r="P7" s="39">
        <v>95.14</v>
      </c>
      <c r="Q7" s="39">
        <v>3650</v>
      </c>
      <c r="R7" s="39">
        <v>27319</v>
      </c>
      <c r="S7" s="39">
        <v>67.319999999999993</v>
      </c>
      <c r="T7" s="39">
        <v>405.81</v>
      </c>
      <c r="U7" s="39">
        <v>25948</v>
      </c>
      <c r="V7" s="39">
        <v>64.23</v>
      </c>
      <c r="W7" s="39">
        <v>403.99</v>
      </c>
      <c r="X7" s="39">
        <v>146.91999999999999</v>
      </c>
      <c r="Y7" s="39">
        <v>137.80000000000001</v>
      </c>
      <c r="Z7" s="39">
        <v>133.91999999999999</v>
      </c>
      <c r="AA7" s="39">
        <v>159.05000000000001</v>
      </c>
      <c r="AB7" s="39">
        <v>159.75</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321.88</v>
      </c>
      <c r="AU7" s="39">
        <v>172.76</v>
      </c>
      <c r="AV7" s="39">
        <v>168.71</v>
      </c>
      <c r="AW7" s="39">
        <v>146.49</v>
      </c>
      <c r="AX7" s="39">
        <v>162.49</v>
      </c>
      <c r="AY7" s="39">
        <v>381.53</v>
      </c>
      <c r="AZ7" s="39">
        <v>391.54</v>
      </c>
      <c r="BA7" s="39">
        <v>384.34</v>
      </c>
      <c r="BB7" s="39">
        <v>359.47</v>
      </c>
      <c r="BC7" s="39">
        <v>369.69</v>
      </c>
      <c r="BD7" s="39">
        <v>261.93</v>
      </c>
      <c r="BE7" s="39">
        <v>231.84</v>
      </c>
      <c r="BF7" s="39">
        <v>205.54</v>
      </c>
      <c r="BG7" s="39">
        <v>186.73</v>
      </c>
      <c r="BH7" s="39">
        <v>242.26</v>
      </c>
      <c r="BI7" s="39">
        <v>363.04</v>
      </c>
      <c r="BJ7" s="39">
        <v>393.27</v>
      </c>
      <c r="BK7" s="39">
        <v>386.97</v>
      </c>
      <c r="BL7" s="39">
        <v>380.58</v>
      </c>
      <c r="BM7" s="39">
        <v>401.79</v>
      </c>
      <c r="BN7" s="39">
        <v>402.99</v>
      </c>
      <c r="BO7" s="39">
        <v>270.45999999999998</v>
      </c>
      <c r="BP7" s="39">
        <v>147.51</v>
      </c>
      <c r="BQ7" s="39">
        <v>137.66</v>
      </c>
      <c r="BR7" s="39">
        <v>134.1</v>
      </c>
      <c r="BS7" s="39">
        <v>159.78</v>
      </c>
      <c r="BT7" s="39">
        <v>162.65</v>
      </c>
      <c r="BU7" s="39">
        <v>100.47</v>
      </c>
      <c r="BV7" s="39">
        <v>101.72</v>
      </c>
      <c r="BW7" s="39">
        <v>102.38</v>
      </c>
      <c r="BX7" s="39">
        <v>100.12</v>
      </c>
      <c r="BY7" s="39">
        <v>98.66</v>
      </c>
      <c r="BZ7" s="39">
        <v>103.91</v>
      </c>
      <c r="CA7" s="39">
        <v>151.22999999999999</v>
      </c>
      <c r="CB7" s="39">
        <v>161.80000000000001</v>
      </c>
      <c r="CC7" s="39">
        <v>166.39</v>
      </c>
      <c r="CD7" s="39">
        <v>146.61000000000001</v>
      </c>
      <c r="CE7" s="39">
        <v>144.76</v>
      </c>
      <c r="CF7" s="39">
        <v>169.82</v>
      </c>
      <c r="CG7" s="39">
        <v>168.2</v>
      </c>
      <c r="CH7" s="39">
        <v>168.67</v>
      </c>
      <c r="CI7" s="39">
        <v>174.97</v>
      </c>
      <c r="CJ7" s="39">
        <v>178.59</v>
      </c>
      <c r="CK7" s="39">
        <v>167.11</v>
      </c>
      <c r="CL7" s="39">
        <v>60.71</v>
      </c>
      <c r="CM7" s="39">
        <v>59.34</v>
      </c>
      <c r="CN7" s="39">
        <v>60.21</v>
      </c>
      <c r="CO7" s="39">
        <v>61.13</v>
      </c>
      <c r="CP7" s="39">
        <v>63.29</v>
      </c>
      <c r="CQ7" s="39">
        <v>55.13</v>
      </c>
      <c r="CR7" s="39">
        <v>54.77</v>
      </c>
      <c r="CS7" s="39">
        <v>54.92</v>
      </c>
      <c r="CT7" s="39">
        <v>55.63</v>
      </c>
      <c r="CU7" s="39">
        <v>55.03</v>
      </c>
      <c r="CV7" s="39">
        <v>60.27</v>
      </c>
      <c r="CW7" s="39">
        <v>92.31</v>
      </c>
      <c r="CX7" s="39">
        <v>95.41</v>
      </c>
      <c r="CY7" s="39">
        <v>95.58</v>
      </c>
      <c r="CZ7" s="39">
        <v>95.7</v>
      </c>
      <c r="DA7" s="39">
        <v>95.69</v>
      </c>
      <c r="DB7" s="39">
        <v>83</v>
      </c>
      <c r="DC7" s="39">
        <v>82.89</v>
      </c>
      <c r="DD7" s="39">
        <v>82.66</v>
      </c>
      <c r="DE7" s="39">
        <v>82.04</v>
      </c>
      <c r="DF7" s="39">
        <v>81.900000000000006</v>
      </c>
      <c r="DG7" s="39">
        <v>89.92</v>
      </c>
      <c r="DH7" s="39">
        <v>49.69</v>
      </c>
      <c r="DI7" s="39">
        <v>49.86</v>
      </c>
      <c r="DJ7" s="39">
        <v>50.26</v>
      </c>
      <c r="DK7" s="39">
        <v>50.74</v>
      </c>
      <c r="DL7" s="39">
        <v>43</v>
      </c>
      <c r="DM7" s="39">
        <v>46.66</v>
      </c>
      <c r="DN7" s="39">
        <v>47.46</v>
      </c>
      <c r="DO7" s="39">
        <v>48.49</v>
      </c>
      <c r="DP7" s="39">
        <v>48.05</v>
      </c>
      <c r="DQ7" s="39">
        <v>48.87</v>
      </c>
      <c r="DR7" s="39">
        <v>48.85</v>
      </c>
      <c r="DS7" s="39">
        <v>6.71</v>
      </c>
      <c r="DT7" s="39">
        <v>10.029999999999999</v>
      </c>
      <c r="DU7" s="39">
        <v>9.9700000000000006</v>
      </c>
      <c r="DV7" s="39">
        <v>5.41</v>
      </c>
      <c r="DW7" s="39">
        <v>5.68</v>
      </c>
      <c r="DX7" s="39">
        <v>9.85</v>
      </c>
      <c r="DY7" s="39">
        <v>9.7100000000000009</v>
      </c>
      <c r="DZ7" s="39">
        <v>12.79</v>
      </c>
      <c r="EA7" s="39">
        <v>13.39</v>
      </c>
      <c r="EB7" s="39">
        <v>14.85</v>
      </c>
      <c r="EC7" s="39">
        <v>17.8</v>
      </c>
      <c r="ED7" s="39">
        <v>1.38</v>
      </c>
      <c r="EE7" s="39">
        <v>1.76</v>
      </c>
      <c r="EF7" s="39">
        <v>1.49</v>
      </c>
      <c r="EG7" s="39">
        <v>1.59</v>
      </c>
      <c r="EH7" s="39">
        <v>0.73</v>
      </c>
      <c r="EI7" s="39">
        <v>0.66</v>
      </c>
      <c r="EJ7" s="39">
        <v>0.99</v>
      </c>
      <c r="EK7" s="39">
        <v>0.71</v>
      </c>
      <c r="EL7" s="39">
        <v>0.54</v>
      </c>
      <c r="EM7" s="39">
        <v>0.5</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2020-01-23T00:04:49Z</cp:lastPrinted>
  <dcterms:created xsi:type="dcterms:W3CDTF">2019-12-05T04:08:56Z</dcterms:created>
  <dcterms:modified xsi:type="dcterms:W3CDTF">2020-02-10T02:03:49Z</dcterms:modified>
  <cp:category/>
</cp:coreProperties>
</file>