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C4EY2WQ1cosuvMnRQrL8VeJEoPOfJ6OWJs1JhQ9NkSa++tPcY5yGNzdC26MmxGpcjANozODI7iDOmtpYI4KZw==" workbookSaltValue="/LVYMnWFTR0c7CrSy4kw6g==" workbookSpinCount="100000" lockStructure="1"/>
  <bookViews>
    <workbookView xWindow="12495" yWindow="165" windowWidth="15060" windowHeight="1242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<sst xmlns="http://schemas.openxmlformats.org/spreadsheetml/2006/main" count="223" uniqueCount="111">
  <si>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</si>
  <si>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</si>
  <si>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</si>
  <si>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</si>
  <si>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</si>
  <si>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</si>
  <si>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</si>
  <si>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</si>
  <si>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</si>
  <si>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</si>
  <si>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</si>
  <si>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</si>
  <si>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</si>
  <si>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</si>
  <si>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</si>
  <si>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</si>
  <si>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</si>
  <si>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</si>
  <si>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</si>
  <si>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</si>
  <si>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</si>
  <si>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</si>
  <si>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</si>
  <si>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</si>
  <si>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</si>
  <si>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</si>
  <si>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</si>
  <si>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</si>
  <si>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</si>
  <si>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</si>
  <si>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</si>
  <si>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</si>
  <si>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</si>
  <si>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</si>
  <si>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</si>
  <si>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</si>
  <si>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</si>
  <si>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</si>
  <si>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</si>
  <si>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</si>
  <si>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</si>
  <si>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</si>
  <si>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</si>
  <si>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</si>
  <si>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</si>
  <si>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</si>
  <si>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</si>
  <si>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</si>
  <si>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</si>
  <si>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</si>
  <si>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</si>
  <si>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</si>
  <si>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</si>
  <si>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</si>
  <si>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</si>
  <si>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</si>
  <si>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</si>
  <si>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</si>
  <si>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</si>
  <si>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</si>
  <si>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</si>
  <si>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</si>
  <si>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</si>
  <si>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</si>
  <si>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</si>
  <si>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</si>
  <si>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</si>
  <si>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</si>
  <si>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</si>
  <si>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</si>
  <si>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</si>
  <si>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</si>
  <si>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</si>
  <si>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</si>
  <si>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</si>
  <si>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</si>
  <si>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</si>
  <si>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</si>
  <si>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</si>
  <si>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</si>
  <si>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</si>
  <si>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</si>
  <si>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</si>
  <si>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</si>
  <si>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</si>
  <si>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</si>
  <si>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</si>
  <si>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</si>
  <si>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</si>
  <si>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</si>
  <si>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</si>
  <si>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</si>
  <si>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</si>
  <si>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</si>
  <si>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</si>
  <si>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</si>
  <si>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</si>
  <si>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</si>
  <si>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</si>
  <si>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</si>
  <si>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</si>
  <si>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</si>
  <si>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</si>
  <si>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</si>
  <si>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</si>
  <si>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</si>
  <si>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</si>
  <si>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</si>
  <si>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公共下水道区域においては、人口減少傾向にあるものの世帯数が増加したことにより、使用料収入は増加しました。
　支出では、処理場の包括的民間委託等を始めとする維持管理費の縮減に取り組んでいるところですが、施設の経年化が進んでおり汚水処理原価は増加しています。
　収支の状況は、使用料収入により維持管理費、企業債支払利息等の現金支出を賄うことができました。しかし、非現金支出である減価償却費に対する収入が不足しております。また、繰出基準額に対する繰入額が圧縮されているため資本費の一部が不足し赤字となりました。
　膨大な施設整備により収益的支出における資本費の割合が高く、非現金支出により累積欠損金が発生している状況にあります。
　</t>
    <rPh sb="212" eb="214">
      <t>クリダ</t>
    </rPh>
    <rPh sb="216" eb="217">
      <t>ガク</t>
    </rPh>
    <rPh sb="218" eb="219">
      <t>タイ</t>
    </rPh>
    <phoneticPr fontId="4"/>
  </si>
  <si>
    <t>　現在のところ管路施設のマンホールポンプ設備、終末処理場の電気・機械設備に耐用年数を経過したものがあるため、計画的に更新しています。
　更新工事にかかる財源は、交付金及び企業債（借金)となっています。</t>
    <phoneticPr fontId="4"/>
  </si>
  <si>
    <t>今後の見通しとしては元金償還金が減価償却費を下回る状況になるため、元金償還金の減少に追従して一般会計からの繰入金が減少し、赤字が拡大します。そのため、繰出基準に基づく繰入額を要求することにより赤字抑制に努めます。
　また、さらなる経営改善に向けて、経年化により増大することが見込まれる維持管理費を抑制するとともに、水洗化率の向上を図る必要があります。
　施設の老朽化に関しては、終末処理場の設備等、計画的に更新している状況ですが、アセットマネジメントの継続により、新規整備・維持管理・改築を一体的に捉え、事業の平準化とライフサイクルコストの最小化の実現に向け取り組む必要があります。</t>
    <rPh sb="226" eb="228">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</si>
</sst>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AB0-4C74-A5B5-A2048C7A2AB4}"/>
            </c:ext>
          </c:extLst>
        </c:ser>
        <c:dLbls>
          <c:showLegendKey val="0"/>
          <c:showVal val="0"/>
          <c:showCatName val="0"/>
          <c:showSerName val="0"/>
          <c:showPercent val="0"/>
          <c:showBubbleSize val="0"/>
        </c:dLbls>
        <c:gapWidth val="150"/>
        <c:axId val="61871232"/>
        <c:axId val="642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0.19</c:v>
                </c:pt>
                <c:pt idx="3">
                  <c:v>0.23</c:v>
                </c:pt>
                <c:pt idx="4">
                  <c:v>0.21</c:v>
                </c:pt>
              </c:numCache>
            </c:numRef>
          </c:val>
          <c:smooth val="0"/>
          <c:extLst xmlns:c16r2="http://schemas.microsoft.com/office/drawing/2015/06/chart">
            <c:ext xmlns:c16="http://schemas.microsoft.com/office/drawing/2014/chart" uri="{C3380CC4-5D6E-409C-BE32-E72D297353CC}">
              <c16:uniqueId val="{00000001-FAB0-4C74-A5B5-A2048C7A2AB4}"/>
            </c:ext>
          </c:extLst>
        </c:ser>
        <c:dLbls>
          <c:showLegendKey val="0"/>
          <c:showVal val="0"/>
          <c:showCatName val="0"/>
          <c:showSerName val="0"/>
          <c:showPercent val="0"/>
          <c:showBubbleSize val="0"/>
        </c:dLbls>
        <c:marker val="1"/>
        <c:smooth val="0"/>
        <c:axId val="61871232"/>
        <c:axId val="64227968"/>
      </c:lineChart>
      <c:dateAx>
        <c:axId val="61871232"/>
        <c:scaling>
          <c:orientation val="minMax"/>
        </c:scaling>
        <c:delete val="1"/>
        <c:axPos val="b"/>
        <c:numFmt formatCode="ge" sourceLinked="1"/>
        <c:majorTickMark val="none"/>
        <c:minorTickMark val="none"/>
        <c:tickLblPos val="none"/>
        <c:crossAx val="64227968"/>
        <c:crosses val="autoZero"/>
        <c:auto val="1"/>
        <c:lblOffset val="100"/>
        <c:baseTimeUnit val="years"/>
      </c:dateAx>
      <c:valAx>
        <c:axId val="642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8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65.47</c:v>
                </c:pt>
                <c:pt idx="1">
                  <c:v>66.13</c:v>
                </c:pt>
                <c:pt idx="2">
                  <c:v>70.39</c:v>
                </c:pt>
                <c:pt idx="3">
                  <c:v>74.8</c:v>
                </c:pt>
                <c:pt idx="4">
                  <c:v>75.56</c:v>
                </c:pt>
              </c:numCache>
            </c:numRef>
          </c:val>
          <c:extLst xmlns:c16r2="http://schemas.microsoft.com/office/drawing/2015/06/chart">
            <c:ext xmlns:c16="http://schemas.microsoft.com/office/drawing/2014/chart" uri="{C3380CC4-5D6E-409C-BE32-E72D297353CC}">
              <c16:uniqueId val="{00000000-3156-4AF3-953F-A37FD99F721E}"/>
            </c:ext>
          </c:extLst>
        </c:ser>
        <c:dLbls>
          <c:showLegendKey val="0"/>
          <c:showVal val="0"/>
          <c:showCatName val="0"/>
          <c:showSerName val="0"/>
          <c:showPercent val="0"/>
          <c:showBubbleSize val="0"/>
        </c:dLbls>
        <c:gapWidth val="150"/>
        <c:axId val="183598464"/>
        <c:axId val="18362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59.35</c:v>
                </c:pt>
                <c:pt idx="3">
                  <c:v>58.4</c:v>
                </c:pt>
                <c:pt idx="4">
                  <c:v>58</c:v>
                </c:pt>
              </c:numCache>
            </c:numRef>
          </c:val>
          <c:smooth val="0"/>
          <c:extLst xmlns:c16r2="http://schemas.microsoft.com/office/drawing/2015/06/chart">
            <c:ext xmlns:c16="http://schemas.microsoft.com/office/drawing/2014/chart" uri="{C3380CC4-5D6E-409C-BE32-E72D297353CC}">
              <c16:uniqueId val="{00000001-3156-4AF3-953F-A37FD99F721E}"/>
            </c:ext>
          </c:extLst>
        </c:ser>
        <c:dLbls>
          <c:showLegendKey val="0"/>
          <c:showVal val="0"/>
          <c:showCatName val="0"/>
          <c:showSerName val="0"/>
          <c:showPercent val="0"/>
          <c:showBubbleSize val="0"/>
        </c:dLbls>
        <c:marker val="1"/>
        <c:smooth val="0"/>
        <c:axId val="183598464"/>
        <c:axId val="183625216"/>
      </c:lineChart>
      <c:dateAx>
        <c:axId val="183598464"/>
        <c:scaling>
          <c:orientation val="minMax"/>
        </c:scaling>
        <c:delete val="1"/>
        <c:axPos val="b"/>
        <c:numFmt formatCode="ge" sourceLinked="1"/>
        <c:majorTickMark val="none"/>
        <c:minorTickMark val="none"/>
        <c:tickLblPos val="none"/>
        <c:crossAx val="183625216"/>
        <c:crosses val="autoZero"/>
        <c:auto val="1"/>
        <c:lblOffset val="100"/>
        <c:baseTimeUnit val="years"/>
      </c:dateAx>
      <c:valAx>
        <c:axId val="1836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91.89</c:v>
                </c:pt>
                <c:pt idx="1">
                  <c:v>92.3</c:v>
                </c:pt>
                <c:pt idx="2">
                  <c:v>92.66</c:v>
                </c:pt>
                <c:pt idx="3">
                  <c:v>93.25</c:v>
                </c:pt>
                <c:pt idx="4">
                  <c:v>93.75</c:v>
                </c:pt>
              </c:numCache>
            </c:numRef>
          </c:val>
          <c:extLst xmlns:c16r2="http://schemas.microsoft.com/office/drawing/2015/06/chart">
            <c:ext xmlns:c16="http://schemas.microsoft.com/office/drawing/2014/chart" uri="{C3380CC4-5D6E-409C-BE32-E72D297353CC}">
              <c16:uniqueId val="{00000000-DC04-44AA-B395-06F0AADAE62C}"/>
            </c:ext>
          </c:extLst>
        </c:ser>
        <c:dLbls>
          <c:showLegendKey val="0"/>
          <c:showVal val="0"/>
          <c:showCatName val="0"/>
          <c:showSerName val="0"/>
          <c:showPercent val="0"/>
          <c:showBubbleSize val="0"/>
        </c:dLbls>
        <c:gapWidth val="150"/>
        <c:axId val="183332864"/>
        <c:axId val="1833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89.88</c:v>
                </c:pt>
                <c:pt idx="3">
                  <c:v>89.68</c:v>
                </c:pt>
                <c:pt idx="4">
                  <c:v>89.79</c:v>
                </c:pt>
              </c:numCache>
            </c:numRef>
          </c:val>
          <c:smooth val="0"/>
          <c:extLst xmlns:c16r2="http://schemas.microsoft.com/office/drawing/2015/06/chart">
            <c:ext xmlns:c16="http://schemas.microsoft.com/office/drawing/2014/chart" uri="{C3380CC4-5D6E-409C-BE32-E72D297353CC}">
              <c16:uniqueId val="{00000001-DC04-44AA-B395-06F0AADAE62C}"/>
            </c:ext>
          </c:extLst>
        </c:ser>
        <c:dLbls>
          <c:showLegendKey val="0"/>
          <c:showVal val="0"/>
          <c:showCatName val="0"/>
          <c:showSerName val="0"/>
          <c:showPercent val="0"/>
          <c:showBubbleSize val="0"/>
        </c:dLbls>
        <c:marker val="1"/>
        <c:smooth val="0"/>
        <c:axId val="183332864"/>
        <c:axId val="183334784"/>
      </c:lineChart>
      <c:dateAx>
        <c:axId val="183332864"/>
        <c:scaling>
          <c:orientation val="minMax"/>
        </c:scaling>
        <c:delete val="1"/>
        <c:axPos val="b"/>
        <c:numFmt formatCode="ge" sourceLinked="1"/>
        <c:majorTickMark val="none"/>
        <c:minorTickMark val="none"/>
        <c:tickLblPos val="none"/>
        <c:crossAx val="183334784"/>
        <c:crosses val="autoZero"/>
        <c:auto val="1"/>
        <c:lblOffset val="100"/>
        <c:baseTimeUnit val="years"/>
      </c:dateAx>
      <c:valAx>
        <c:axId val="1833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99.02</c:v>
                </c:pt>
                <c:pt idx="1">
                  <c:v>100.12</c:v>
                </c:pt>
                <c:pt idx="2">
                  <c:v>96.11</c:v>
                </c:pt>
                <c:pt idx="3">
                  <c:v>96.64</c:v>
                </c:pt>
                <c:pt idx="4">
                  <c:v>98.99</c:v>
                </c:pt>
              </c:numCache>
            </c:numRef>
          </c:val>
          <c:extLst xmlns:c16r2="http://schemas.microsoft.com/office/drawing/2015/06/chart">
            <c:ext xmlns:c16="http://schemas.microsoft.com/office/drawing/2014/chart" uri="{C3380CC4-5D6E-409C-BE32-E72D297353CC}">
              <c16:uniqueId val="{00000000-F60E-41A0-8F3E-39BE72533003}"/>
            </c:ext>
          </c:extLst>
        </c:ser>
        <c:dLbls>
          <c:showLegendKey val="0"/>
          <c:showVal val="0"/>
          <c:showCatName val="0"/>
          <c:showSerName val="0"/>
          <c:showPercent val="0"/>
          <c:showBubbleSize val="0"/>
        </c:dLbls>
        <c:gapWidth val="150"/>
        <c:axId val="179544064"/>
        <c:axId val="17954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108.56</c:v>
                </c:pt>
                <c:pt idx="1">
                  <c:v>109.12</c:v>
                </c:pt>
                <c:pt idx="2">
                  <c:v>105.98</c:v>
                </c:pt>
                <c:pt idx="3">
                  <c:v>105.53</c:v>
                </c:pt>
                <c:pt idx="4">
                  <c:v>105.06</c:v>
                </c:pt>
              </c:numCache>
            </c:numRef>
          </c:val>
          <c:smooth val="0"/>
          <c:extLst xmlns:c16r2="http://schemas.microsoft.com/office/drawing/2015/06/chart">
            <c:ext xmlns:c16="http://schemas.microsoft.com/office/drawing/2014/chart" uri="{C3380CC4-5D6E-409C-BE32-E72D297353CC}">
              <c16:uniqueId val="{00000001-F60E-41A0-8F3E-39BE72533003}"/>
            </c:ext>
          </c:extLst>
        </c:ser>
        <c:dLbls>
          <c:showLegendKey val="0"/>
          <c:showVal val="0"/>
          <c:showCatName val="0"/>
          <c:showSerName val="0"/>
          <c:showPercent val="0"/>
          <c:showBubbleSize val="0"/>
        </c:dLbls>
        <c:marker val="1"/>
        <c:smooth val="0"/>
        <c:axId val="179544064"/>
        <c:axId val="179545984"/>
      </c:lineChart>
      <c:dateAx>
        <c:axId val="179544064"/>
        <c:scaling>
          <c:orientation val="minMax"/>
        </c:scaling>
        <c:delete val="1"/>
        <c:axPos val="b"/>
        <c:numFmt formatCode="ge" sourceLinked="1"/>
        <c:majorTickMark val="none"/>
        <c:minorTickMark val="none"/>
        <c:tickLblPos val="none"/>
        <c:crossAx val="179545984"/>
        <c:crosses val="autoZero"/>
        <c:auto val="1"/>
        <c:lblOffset val="100"/>
        <c:baseTimeUnit val="years"/>
      </c:dateAx>
      <c:valAx>
        <c:axId val="1795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5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12.38</c:v>
                </c:pt>
                <c:pt idx="1">
                  <c:v>15.1</c:v>
                </c:pt>
                <c:pt idx="2">
                  <c:v>17.86</c:v>
                </c:pt>
                <c:pt idx="3">
                  <c:v>20.53</c:v>
                </c:pt>
                <c:pt idx="4">
                  <c:v>23.21</c:v>
                </c:pt>
              </c:numCache>
            </c:numRef>
          </c:val>
          <c:extLst xmlns:c16r2="http://schemas.microsoft.com/office/drawing/2015/06/chart">
            <c:ext xmlns:c16="http://schemas.microsoft.com/office/drawing/2014/chart" uri="{C3380CC4-5D6E-409C-BE32-E72D297353CC}">
              <c16:uniqueId val="{00000000-3164-4B73-82A3-2A3B4168CC58}"/>
            </c:ext>
          </c:extLst>
        </c:ser>
        <c:dLbls>
          <c:showLegendKey val="0"/>
          <c:showVal val="0"/>
          <c:showCatName val="0"/>
          <c:showSerName val="0"/>
          <c:showPercent val="0"/>
          <c:showBubbleSize val="0"/>
        </c:dLbls>
        <c:gapWidth val="150"/>
        <c:axId val="181412224"/>
        <c:axId val="18141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21.28</c:v>
                </c:pt>
                <c:pt idx="1">
                  <c:v>23.95</c:v>
                </c:pt>
                <c:pt idx="2">
                  <c:v>27.12</c:v>
                </c:pt>
                <c:pt idx="3">
                  <c:v>29.5</c:v>
                </c:pt>
                <c:pt idx="4">
                  <c:v>30.6</c:v>
                </c:pt>
              </c:numCache>
            </c:numRef>
          </c:val>
          <c:smooth val="0"/>
          <c:extLst xmlns:c16r2="http://schemas.microsoft.com/office/drawing/2015/06/chart">
            <c:ext xmlns:c16="http://schemas.microsoft.com/office/drawing/2014/chart" uri="{C3380CC4-5D6E-409C-BE32-E72D297353CC}">
              <c16:uniqueId val="{00000001-3164-4B73-82A3-2A3B4168CC58}"/>
            </c:ext>
          </c:extLst>
        </c:ser>
        <c:dLbls>
          <c:showLegendKey val="0"/>
          <c:showVal val="0"/>
          <c:showCatName val="0"/>
          <c:showSerName val="0"/>
          <c:showPercent val="0"/>
          <c:showBubbleSize val="0"/>
        </c:dLbls>
        <c:marker val="1"/>
        <c:smooth val="0"/>
        <c:axId val="181412224"/>
        <c:axId val="181414144"/>
      </c:lineChart>
      <c:dateAx>
        <c:axId val="181412224"/>
        <c:scaling>
          <c:orientation val="minMax"/>
        </c:scaling>
        <c:delete val="1"/>
        <c:axPos val="b"/>
        <c:numFmt formatCode="ge" sourceLinked="1"/>
        <c:majorTickMark val="none"/>
        <c:minorTickMark val="none"/>
        <c:tickLblPos val="none"/>
        <c:crossAx val="181414144"/>
        <c:crosses val="autoZero"/>
        <c:auto val="1"/>
        <c:lblOffset val="100"/>
        <c:baseTimeUnit val="years"/>
      </c:dateAx>
      <c:valAx>
        <c:axId val="18141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1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26B-4DFE-AC11-CC7070DC2121}"/>
            </c:ext>
          </c:extLst>
        </c:ser>
        <c:dLbls>
          <c:showLegendKey val="0"/>
          <c:showVal val="0"/>
          <c:showCatName val="0"/>
          <c:showSerName val="0"/>
          <c:showPercent val="0"/>
          <c:showBubbleSize val="0"/>
        </c:dLbls>
        <c:gapWidth val="150"/>
        <c:axId val="181465856"/>
        <c:axId val="1814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1.93</c:v>
                </c:pt>
                <c:pt idx="3" formatCode="#,##0.00;&quot;△&quot;#,##0.00;&quot;-&quot;">
                  <c:v>1.92</c:v>
                </c:pt>
                <c:pt idx="4" formatCode="#,##0.00;&quot;△&quot;#,##0.00;&quot;-&quot;">
                  <c:v>1.83</c:v>
                </c:pt>
              </c:numCache>
            </c:numRef>
          </c:val>
          <c:smooth val="0"/>
          <c:extLst xmlns:c16r2="http://schemas.microsoft.com/office/drawing/2015/06/chart">
            <c:ext xmlns:c16="http://schemas.microsoft.com/office/drawing/2014/chart" uri="{C3380CC4-5D6E-409C-BE32-E72D297353CC}">
              <c16:uniqueId val="{00000001-126B-4DFE-AC11-CC7070DC2121}"/>
            </c:ext>
          </c:extLst>
        </c:ser>
        <c:dLbls>
          <c:showLegendKey val="0"/>
          <c:showVal val="0"/>
          <c:showCatName val="0"/>
          <c:showSerName val="0"/>
          <c:showPercent val="0"/>
          <c:showBubbleSize val="0"/>
        </c:dLbls>
        <c:marker val="1"/>
        <c:smooth val="0"/>
        <c:axId val="181465856"/>
        <c:axId val="181467776"/>
      </c:lineChart>
      <c:dateAx>
        <c:axId val="181465856"/>
        <c:scaling>
          <c:orientation val="minMax"/>
        </c:scaling>
        <c:delete val="1"/>
        <c:axPos val="b"/>
        <c:numFmt formatCode="ge" sourceLinked="1"/>
        <c:majorTickMark val="none"/>
        <c:minorTickMark val="none"/>
        <c:tickLblPos val="none"/>
        <c:crossAx val="181467776"/>
        <c:crosses val="autoZero"/>
        <c:auto val="1"/>
        <c:lblOffset val="100"/>
        <c:baseTimeUnit val="years"/>
      </c:dateAx>
      <c:valAx>
        <c:axId val="18146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6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26.23</c:v>
                </c:pt>
                <c:pt idx="1">
                  <c:v>24.98</c:v>
                </c:pt>
                <c:pt idx="2">
                  <c:v>32.75</c:v>
                </c:pt>
                <c:pt idx="3">
                  <c:v>38.950000000000003</c:v>
                </c:pt>
                <c:pt idx="4">
                  <c:v>38.729999999999997</c:v>
                </c:pt>
              </c:numCache>
            </c:numRef>
          </c:val>
          <c:extLst xmlns:c16r2="http://schemas.microsoft.com/office/drawing/2015/06/chart">
            <c:ext xmlns:c16="http://schemas.microsoft.com/office/drawing/2014/chart" uri="{C3380CC4-5D6E-409C-BE32-E72D297353CC}">
              <c16:uniqueId val="{00000000-B283-4ACC-94A1-280266D7525F}"/>
            </c:ext>
          </c:extLst>
        </c:ser>
        <c:dLbls>
          <c:showLegendKey val="0"/>
          <c:showVal val="0"/>
          <c:showCatName val="0"/>
          <c:showSerName val="0"/>
          <c:showPercent val="0"/>
          <c:showBubbleSize val="0"/>
        </c:dLbls>
        <c:gapWidth val="150"/>
        <c:axId val="181515776"/>
        <c:axId val="18151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100.32</c:v>
                </c:pt>
                <c:pt idx="1">
                  <c:v>116.49</c:v>
                </c:pt>
                <c:pt idx="2">
                  <c:v>41.15</c:v>
                </c:pt>
                <c:pt idx="3">
                  <c:v>39.08</c:v>
                </c:pt>
                <c:pt idx="4">
                  <c:v>41.56</c:v>
                </c:pt>
              </c:numCache>
            </c:numRef>
          </c:val>
          <c:smooth val="0"/>
          <c:extLst xmlns:c16r2="http://schemas.microsoft.com/office/drawing/2015/06/chart">
            <c:ext xmlns:c16="http://schemas.microsoft.com/office/drawing/2014/chart" uri="{C3380CC4-5D6E-409C-BE32-E72D297353CC}">
              <c16:uniqueId val="{00000001-B283-4ACC-94A1-280266D7525F}"/>
            </c:ext>
          </c:extLst>
        </c:ser>
        <c:dLbls>
          <c:showLegendKey val="0"/>
          <c:showVal val="0"/>
          <c:showCatName val="0"/>
          <c:showSerName val="0"/>
          <c:showPercent val="0"/>
          <c:showBubbleSize val="0"/>
        </c:dLbls>
        <c:marker val="1"/>
        <c:smooth val="0"/>
        <c:axId val="181515776"/>
        <c:axId val="181517696"/>
      </c:lineChart>
      <c:dateAx>
        <c:axId val="181515776"/>
        <c:scaling>
          <c:orientation val="minMax"/>
        </c:scaling>
        <c:delete val="1"/>
        <c:axPos val="b"/>
        <c:numFmt formatCode="ge" sourceLinked="1"/>
        <c:majorTickMark val="none"/>
        <c:minorTickMark val="none"/>
        <c:tickLblPos val="none"/>
        <c:crossAx val="181517696"/>
        <c:crosses val="autoZero"/>
        <c:auto val="1"/>
        <c:lblOffset val="100"/>
        <c:baseTimeUnit val="years"/>
      </c:dateAx>
      <c:valAx>
        <c:axId val="1815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37.92</c:v>
                </c:pt>
                <c:pt idx="1">
                  <c:v>51.78</c:v>
                </c:pt>
                <c:pt idx="2">
                  <c:v>84.2</c:v>
                </c:pt>
                <c:pt idx="3">
                  <c:v>107.12</c:v>
                </c:pt>
                <c:pt idx="4">
                  <c:v>157.47999999999999</c:v>
                </c:pt>
              </c:numCache>
            </c:numRef>
          </c:val>
          <c:extLst xmlns:c16r2="http://schemas.microsoft.com/office/drawing/2015/06/chart">
            <c:ext xmlns:c16="http://schemas.microsoft.com/office/drawing/2014/chart" uri="{C3380CC4-5D6E-409C-BE32-E72D297353CC}">
              <c16:uniqueId val="{00000000-70C9-4749-BD3E-ED01F2347C79}"/>
            </c:ext>
          </c:extLst>
        </c:ser>
        <c:dLbls>
          <c:showLegendKey val="0"/>
          <c:showVal val="0"/>
          <c:showCatName val="0"/>
          <c:showSerName val="0"/>
          <c:showPercent val="0"/>
          <c:showBubbleSize val="0"/>
        </c:dLbls>
        <c:gapWidth val="150"/>
        <c:axId val="181553024"/>
        <c:axId val="1815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49.23</c:v>
                </c:pt>
                <c:pt idx="1">
                  <c:v>44.37</c:v>
                </c:pt>
                <c:pt idx="2">
                  <c:v>88.12</c:v>
                </c:pt>
                <c:pt idx="3">
                  <c:v>81.33</c:v>
                </c:pt>
                <c:pt idx="4">
                  <c:v>80.81</c:v>
                </c:pt>
              </c:numCache>
            </c:numRef>
          </c:val>
          <c:smooth val="0"/>
          <c:extLst xmlns:c16r2="http://schemas.microsoft.com/office/drawing/2015/06/chart">
            <c:ext xmlns:c16="http://schemas.microsoft.com/office/drawing/2014/chart" uri="{C3380CC4-5D6E-409C-BE32-E72D297353CC}">
              <c16:uniqueId val="{00000001-70C9-4749-BD3E-ED01F2347C79}"/>
            </c:ext>
          </c:extLst>
        </c:ser>
        <c:dLbls>
          <c:showLegendKey val="0"/>
          <c:showVal val="0"/>
          <c:showCatName val="0"/>
          <c:showSerName val="0"/>
          <c:showPercent val="0"/>
          <c:showBubbleSize val="0"/>
        </c:dLbls>
        <c:marker val="1"/>
        <c:smooth val="0"/>
        <c:axId val="181553024"/>
        <c:axId val="181559296"/>
      </c:lineChart>
      <c:dateAx>
        <c:axId val="181553024"/>
        <c:scaling>
          <c:orientation val="minMax"/>
        </c:scaling>
        <c:delete val="1"/>
        <c:axPos val="b"/>
        <c:numFmt formatCode="ge" sourceLinked="1"/>
        <c:majorTickMark val="none"/>
        <c:minorTickMark val="none"/>
        <c:tickLblPos val="none"/>
        <c:crossAx val="181559296"/>
        <c:crosses val="autoZero"/>
        <c:auto val="1"/>
        <c:lblOffset val="100"/>
        <c:baseTimeUnit val="years"/>
      </c:dateAx>
      <c:valAx>
        <c:axId val="1815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5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1881.05</c:v>
                </c:pt>
                <c:pt idx="1">
                  <c:v>1672.06</c:v>
                </c:pt>
                <c:pt idx="2">
                  <c:v>1554.99</c:v>
                </c:pt>
                <c:pt idx="3">
                  <c:v>1474.08</c:v>
                </c:pt>
                <c:pt idx="4">
                  <c:v>1275.5999999999999</c:v>
                </c:pt>
              </c:numCache>
            </c:numRef>
          </c:val>
          <c:extLst xmlns:c16r2="http://schemas.microsoft.com/office/drawing/2015/06/chart">
            <c:ext xmlns:c16="http://schemas.microsoft.com/office/drawing/2014/chart" uri="{C3380CC4-5D6E-409C-BE32-E72D297353CC}">
              <c16:uniqueId val="{00000000-D258-4E36-A086-2D255F247E93}"/>
            </c:ext>
          </c:extLst>
        </c:ser>
        <c:dLbls>
          <c:showLegendKey val="0"/>
          <c:showVal val="0"/>
          <c:showCatName val="0"/>
          <c:showSerName val="0"/>
          <c:showPercent val="0"/>
          <c:showBubbleSize val="0"/>
        </c:dLbls>
        <c:gapWidth val="150"/>
        <c:axId val="181594368"/>
        <c:axId val="1815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716.96</c:v>
                </c:pt>
                <c:pt idx="3">
                  <c:v>799.11</c:v>
                </c:pt>
                <c:pt idx="4">
                  <c:v>768.62</c:v>
                </c:pt>
              </c:numCache>
            </c:numRef>
          </c:val>
          <c:smooth val="0"/>
          <c:extLst xmlns:c16r2="http://schemas.microsoft.com/office/drawing/2015/06/chart">
            <c:ext xmlns:c16="http://schemas.microsoft.com/office/drawing/2014/chart" uri="{C3380CC4-5D6E-409C-BE32-E72D297353CC}">
              <c16:uniqueId val="{00000001-D258-4E36-A086-2D255F247E93}"/>
            </c:ext>
          </c:extLst>
        </c:ser>
        <c:dLbls>
          <c:showLegendKey val="0"/>
          <c:showVal val="0"/>
          <c:showCatName val="0"/>
          <c:showSerName val="0"/>
          <c:showPercent val="0"/>
          <c:showBubbleSize val="0"/>
        </c:dLbls>
        <c:marker val="1"/>
        <c:smooth val="0"/>
        <c:axId val="181594368"/>
        <c:axId val="181596544"/>
      </c:lineChart>
      <c:dateAx>
        <c:axId val="181594368"/>
        <c:scaling>
          <c:orientation val="minMax"/>
        </c:scaling>
        <c:delete val="1"/>
        <c:axPos val="b"/>
        <c:numFmt formatCode="ge" sourceLinked="1"/>
        <c:majorTickMark val="none"/>
        <c:minorTickMark val="none"/>
        <c:tickLblPos val="none"/>
        <c:crossAx val="181596544"/>
        <c:crosses val="autoZero"/>
        <c:auto val="1"/>
        <c:lblOffset val="100"/>
        <c:baseTimeUnit val="years"/>
      </c:dateAx>
      <c:valAx>
        <c:axId val="1815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78.98</c:v>
                </c:pt>
                <c:pt idx="1">
                  <c:v>89.63</c:v>
                </c:pt>
                <c:pt idx="2">
                  <c:v>100</c:v>
                </c:pt>
                <c:pt idx="3">
                  <c:v>91.21</c:v>
                </c:pt>
                <c:pt idx="4">
                  <c:v>99.91</c:v>
                </c:pt>
              </c:numCache>
            </c:numRef>
          </c:val>
          <c:extLst xmlns:c16r2="http://schemas.microsoft.com/office/drawing/2015/06/chart">
            <c:ext xmlns:c16="http://schemas.microsoft.com/office/drawing/2014/chart" uri="{C3380CC4-5D6E-409C-BE32-E72D297353CC}">
              <c16:uniqueId val="{00000000-CD38-4F07-A85C-F68E7C905A4D}"/>
            </c:ext>
          </c:extLst>
        </c:ser>
        <c:dLbls>
          <c:showLegendKey val="0"/>
          <c:showVal val="0"/>
          <c:showCatName val="0"/>
          <c:showSerName val="0"/>
          <c:showPercent val="0"/>
          <c:showBubbleSize val="0"/>
        </c:dLbls>
        <c:gapWidth val="150"/>
        <c:axId val="182946432"/>
        <c:axId val="1829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88.09</c:v>
                </c:pt>
                <c:pt idx="3">
                  <c:v>87.69</c:v>
                </c:pt>
                <c:pt idx="4">
                  <c:v>88.06</c:v>
                </c:pt>
              </c:numCache>
            </c:numRef>
          </c:val>
          <c:smooth val="0"/>
          <c:extLst xmlns:c16r2="http://schemas.microsoft.com/office/drawing/2015/06/chart">
            <c:ext xmlns:c16="http://schemas.microsoft.com/office/drawing/2014/chart" uri="{C3380CC4-5D6E-409C-BE32-E72D297353CC}">
              <c16:uniqueId val="{00000001-CD38-4F07-A85C-F68E7C905A4D}"/>
            </c:ext>
          </c:extLst>
        </c:ser>
        <c:dLbls>
          <c:showLegendKey val="0"/>
          <c:showVal val="0"/>
          <c:showCatName val="0"/>
          <c:showSerName val="0"/>
          <c:showPercent val="0"/>
          <c:showBubbleSize val="0"/>
        </c:dLbls>
        <c:marker val="1"/>
        <c:smooth val="0"/>
        <c:axId val="182946432"/>
        <c:axId val="182952704"/>
      </c:lineChart>
      <c:dateAx>
        <c:axId val="182946432"/>
        <c:scaling>
          <c:orientation val="minMax"/>
        </c:scaling>
        <c:delete val="1"/>
        <c:axPos val="b"/>
        <c:numFmt formatCode="ge" sourceLinked="1"/>
        <c:majorTickMark val="none"/>
        <c:minorTickMark val="none"/>
        <c:tickLblPos val="none"/>
        <c:crossAx val="182952704"/>
        <c:crosses val="autoZero"/>
        <c:auto val="1"/>
        <c:lblOffset val="100"/>
        <c:baseTimeUnit val="years"/>
      </c:dateAx>
      <c:valAx>
        <c:axId val="1829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221.06</c:v>
                </c:pt>
                <c:pt idx="1">
                  <c:v>194.57</c:v>
                </c:pt>
                <c:pt idx="2">
                  <c:v>174.33</c:v>
                </c:pt>
                <c:pt idx="3">
                  <c:v>190.92</c:v>
                </c:pt>
                <c:pt idx="4">
                  <c:v>177.97</c:v>
                </c:pt>
              </c:numCache>
            </c:numRef>
          </c:val>
          <c:extLst xmlns:c16r2="http://schemas.microsoft.com/office/drawing/2015/06/chart">
            <c:ext xmlns:c16="http://schemas.microsoft.com/office/drawing/2014/chart" uri="{C3380CC4-5D6E-409C-BE32-E72D297353CC}">
              <c16:uniqueId val="{00000000-991D-4769-A8DE-B782E9138114}"/>
            </c:ext>
          </c:extLst>
        </c:ser>
        <c:dLbls>
          <c:showLegendKey val="0"/>
          <c:showVal val="0"/>
          <c:showCatName val="0"/>
          <c:showSerName val="0"/>
          <c:showPercent val="0"/>
          <c:showBubbleSize val="0"/>
        </c:dLbls>
        <c:gapWidth val="150"/>
        <c:axId val="183581696"/>
        <c:axId val="1835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181.8</c:v>
                </c:pt>
                <c:pt idx="3">
                  <c:v>180.07</c:v>
                </c:pt>
                <c:pt idx="4">
                  <c:v>179.32</c:v>
                </c:pt>
              </c:numCache>
            </c:numRef>
          </c:val>
          <c:smooth val="0"/>
          <c:extLst xmlns:c16r2="http://schemas.microsoft.com/office/drawing/2015/06/chart">
            <c:ext xmlns:c16="http://schemas.microsoft.com/office/drawing/2014/chart" uri="{C3380CC4-5D6E-409C-BE32-E72D297353CC}">
              <c16:uniqueId val="{00000001-991D-4769-A8DE-B782E9138114}"/>
            </c:ext>
          </c:extLst>
        </c:ser>
        <c:dLbls>
          <c:showLegendKey val="0"/>
          <c:showVal val="0"/>
          <c:showCatName val="0"/>
          <c:showSerName val="0"/>
          <c:showPercent val="0"/>
          <c:showBubbleSize val="0"/>
        </c:dLbls>
        <c:marker val="1"/>
        <c:smooth val="0"/>
        <c:axId val="183581696"/>
        <c:axId val="183587968"/>
      </c:lineChart>
      <c:dateAx>
        <c:axId val="183581696"/>
        <c:scaling>
          <c:orientation val="minMax"/>
        </c:scaling>
        <c:delete val="1"/>
        <c:axPos val="b"/>
        <c:numFmt formatCode="ge" sourceLinked="1"/>
        <c:majorTickMark val="none"/>
        <c:minorTickMark val="none"/>
        <c:tickLblPos val="none"/>
        <c:crossAx val="183587968"/>
        <c:crosses val="autoZero"/>
        <c:auto val="1"/>
        <c:lblOffset val="100"/>
        <c:baseTimeUnit val="years"/>
      </c:dateAx>
      <c:valAx>
        <c:axId val="1835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紫波町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tr">
        <f>データ!$M$6</f>
        <v>非設置</v>
      </c>
      <c r="AE8" s="49"/>
      <c r="AF8" s="49"/>
      <c r="AG8" s="49"/>
      <c r="AH8" s="49"/>
      <c r="AI8" s="49"/>
      <c r="AJ8" s="49"/>
      <c r="AK8" s="3"/>
      <c r="AL8" s="50">
        <f>データ!S6</f>
        <v>33142</v>
      </c>
      <c r="AM8" s="50"/>
      <c r="AN8" s="50"/>
      <c r="AO8" s="50"/>
      <c r="AP8" s="50"/>
      <c r="AQ8" s="50"/>
      <c r="AR8" s="50"/>
      <c r="AS8" s="50"/>
      <c r="AT8" s="45">
        <f>データ!T6</f>
        <v>238.98</v>
      </c>
      <c r="AU8" s="45"/>
      <c r="AV8" s="45"/>
      <c r="AW8" s="45"/>
      <c r="AX8" s="45"/>
      <c r="AY8" s="45"/>
      <c r="AZ8" s="45"/>
      <c r="BA8" s="45"/>
      <c r="BB8" s="45">
        <f>データ!U6</f>
        <v>138.68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69.69</v>
      </c>
      <c r="J10" s="45"/>
      <c r="K10" s="45"/>
      <c r="L10" s="45"/>
      <c r="M10" s="45"/>
      <c r="N10" s="45"/>
      <c r="O10" s="45"/>
      <c r="P10" s="45">
        <f>データ!P6</f>
        <v>59.74</v>
      </c>
      <c r="Q10" s="45"/>
      <c r="R10" s="45"/>
      <c r="S10" s="45"/>
      <c r="T10" s="45"/>
      <c r="U10" s="45"/>
      <c r="V10" s="45"/>
      <c r="W10" s="45">
        <f>データ!Q6</f>
        <v>86.19</v>
      </c>
      <c r="X10" s="45"/>
      <c r="Y10" s="45"/>
      <c r="Z10" s="45"/>
      <c r="AA10" s="45"/>
      <c r="AB10" s="45"/>
      <c r="AC10" s="45"/>
      <c r="AD10" s="50">
        <f>データ!R6</f>
        <v>3564</v>
      </c>
      <c r="AE10" s="50"/>
      <c r="AF10" s="50"/>
      <c r="AG10" s="50"/>
      <c r="AH10" s="50"/>
      <c r="AI10" s="50"/>
      <c r="AJ10" s="50"/>
      <c r="AK10" s="2"/>
      <c r="AL10" s="50">
        <f>データ!V6</f>
        <v>19798</v>
      </c>
      <c r="AM10" s="50"/>
      <c r="AN10" s="50"/>
      <c r="AO10" s="50"/>
      <c r="AP10" s="50"/>
      <c r="AQ10" s="50"/>
      <c r="AR10" s="50"/>
      <c r="AS10" s="50"/>
      <c r="AT10" s="45">
        <f>データ!W6</f>
        <v>6.61</v>
      </c>
      <c r="AU10" s="45"/>
      <c r="AV10" s="45"/>
      <c r="AW10" s="45"/>
      <c r="AX10" s="45"/>
      <c r="AY10" s="45"/>
      <c r="AZ10" s="45"/>
      <c r="BA10" s="45"/>
      <c r="BB10" s="45">
        <f>データ!X6</f>
        <v>2995.16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qOrpdb2YjAoGKsSoiRwlWi7y1v3VZ5N/VEu5bEo3+Q59FysF6HKQIFXFU5ZIcAeprZv1o05noz3HQ11TzNhTag==" saltValue="yGGeIBrPYV1sJOsuRezi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33219</v>
      </c>
      <c r="D6" s="33">
        <f t="shared" si="3"/>
        <v>46</v>
      </c>
      <c r="E6" s="33">
        <f t="shared" si="3"/>
        <v>17</v>
      </c>
      <c r="F6" s="33">
        <f t="shared" si="3"/>
        <v>1</v>
      </c>
      <c r="G6" s="33">
        <f t="shared" si="3"/>
        <v>0</v>
      </c>
      <c r="H6" s="33" t="str">
        <f t="shared" si="3"/>
        <v>岩手県　紫波町</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69.69</v>
      </c>
      <c r="P6" s="34">
        <f t="shared" si="3"/>
        <v>59.74</v>
      </c>
      <c r="Q6" s="34">
        <f t="shared" si="3"/>
        <v>86.19</v>
      </c>
      <c r="R6" s="34">
        <f t="shared" si="3"/>
        <v>3564</v>
      </c>
      <c r="S6" s="34">
        <f t="shared" si="3"/>
        <v>33142</v>
      </c>
      <c r="T6" s="34">
        <f t="shared" si="3"/>
        <v>238.98</v>
      </c>
      <c r="U6" s="34">
        <f t="shared" si="3"/>
        <v>138.68</v>
      </c>
      <c r="V6" s="34">
        <f t="shared" si="3"/>
        <v>19798</v>
      </c>
      <c r="W6" s="34">
        <f t="shared" si="3"/>
        <v>6.61</v>
      </c>
      <c r="X6" s="34">
        <f t="shared" si="3"/>
        <v>2995.16</v>
      </c>
      <c r="Y6" s="35">
        <f>IF(Y7="",NA(),Y7)</f>
        <v>99.02</v>
      </c>
      <c r="Z6" s="35">
        <f t="shared" ref="Z6:AH6" si="4">IF(Z7="",NA(),Z7)</f>
        <v>100.12</v>
      </c>
      <c r="AA6" s="35">
        <f t="shared" si="4"/>
        <v>96.11</v>
      </c>
      <c r="AB6" s="35">
        <f t="shared" si="4"/>
        <v>96.64</v>
      </c>
      <c r="AC6" s="35">
        <f t="shared" si="4"/>
        <v>98.99</v>
      </c>
      <c r="AD6" s="35">
        <f t="shared" si="4"/>
        <v>108.56</v>
      </c>
      <c r="AE6" s="35">
        <f t="shared" si="4"/>
        <v>109.12</v>
      </c>
      <c r="AF6" s="35">
        <f t="shared" si="4"/>
        <v>105.98</v>
      </c>
      <c r="AG6" s="35">
        <f t="shared" si="4"/>
        <v>105.53</v>
      </c>
      <c r="AH6" s="35">
        <f t="shared" si="4"/>
        <v>105.06</v>
      </c>
      <c r="AI6" s="34" t="str">
        <f>IF(AI7="","",IF(AI7="-","【-】","【"&amp;SUBSTITUTE(TEXT(AI7,"#,##0.00"),"-","△")&amp;"】"))</f>
        <v>【108.69】</v>
      </c>
      <c r="AJ6" s="35">
        <f>IF(AJ7="",NA(),AJ7)</f>
        <v>26.23</v>
      </c>
      <c r="AK6" s="35">
        <f t="shared" ref="AK6:AS6" si="5">IF(AK7="",NA(),AK7)</f>
        <v>24.98</v>
      </c>
      <c r="AL6" s="35">
        <f t="shared" si="5"/>
        <v>32.75</v>
      </c>
      <c r="AM6" s="35">
        <f t="shared" si="5"/>
        <v>38.950000000000003</v>
      </c>
      <c r="AN6" s="35">
        <f t="shared" si="5"/>
        <v>38.729999999999997</v>
      </c>
      <c r="AO6" s="35">
        <f t="shared" si="5"/>
        <v>100.32</v>
      </c>
      <c r="AP6" s="35">
        <f t="shared" si="5"/>
        <v>116.49</v>
      </c>
      <c r="AQ6" s="35">
        <f t="shared" si="5"/>
        <v>41.15</v>
      </c>
      <c r="AR6" s="35">
        <f t="shared" si="5"/>
        <v>39.08</v>
      </c>
      <c r="AS6" s="35">
        <f t="shared" si="5"/>
        <v>41.56</v>
      </c>
      <c r="AT6" s="34" t="str">
        <f>IF(AT7="","",IF(AT7="-","【-】","【"&amp;SUBSTITUTE(TEXT(AT7,"#,##0.00"),"-","△")&amp;"】"))</f>
        <v>【3.28】</v>
      </c>
      <c r="AU6" s="35">
        <f>IF(AU7="",NA(),AU7)</f>
        <v>37.92</v>
      </c>
      <c r="AV6" s="35">
        <f t="shared" ref="AV6:BD6" si="6">IF(AV7="",NA(),AV7)</f>
        <v>51.78</v>
      </c>
      <c r="AW6" s="35">
        <f t="shared" si="6"/>
        <v>84.2</v>
      </c>
      <c r="AX6" s="35">
        <f t="shared" si="6"/>
        <v>107.12</v>
      </c>
      <c r="AY6" s="35">
        <f t="shared" si="6"/>
        <v>157.47999999999999</v>
      </c>
      <c r="AZ6" s="35">
        <f t="shared" si="6"/>
        <v>49.23</v>
      </c>
      <c r="BA6" s="35">
        <f t="shared" si="6"/>
        <v>44.37</v>
      </c>
      <c r="BB6" s="35">
        <f t="shared" si="6"/>
        <v>88.12</v>
      </c>
      <c r="BC6" s="35">
        <f t="shared" si="6"/>
        <v>81.33</v>
      </c>
      <c r="BD6" s="35">
        <f t="shared" si="6"/>
        <v>80.81</v>
      </c>
      <c r="BE6" s="34" t="str">
        <f>IF(BE7="","",IF(BE7="-","【-】","【"&amp;SUBSTITUTE(TEXT(BE7,"#,##0.00"),"-","△")&amp;"】"))</f>
        <v>【69.49】</v>
      </c>
      <c r="BF6" s="35">
        <f>IF(BF7="",NA(),BF7)</f>
        <v>1881.05</v>
      </c>
      <c r="BG6" s="35">
        <f t="shared" ref="BG6:BO6" si="7">IF(BG7="",NA(),BG7)</f>
        <v>1672.06</v>
      </c>
      <c r="BH6" s="35">
        <f t="shared" si="7"/>
        <v>1554.99</v>
      </c>
      <c r="BI6" s="35">
        <f t="shared" si="7"/>
        <v>1474.08</v>
      </c>
      <c r="BJ6" s="35">
        <f t="shared" si="7"/>
        <v>1275.5999999999999</v>
      </c>
      <c r="BK6" s="35">
        <f t="shared" si="7"/>
        <v>1136.5</v>
      </c>
      <c r="BL6" s="35">
        <f t="shared" si="7"/>
        <v>1118.56</v>
      </c>
      <c r="BM6" s="35">
        <f t="shared" si="7"/>
        <v>716.96</v>
      </c>
      <c r="BN6" s="35">
        <f t="shared" si="7"/>
        <v>799.11</v>
      </c>
      <c r="BO6" s="35">
        <f t="shared" si="7"/>
        <v>768.62</v>
      </c>
      <c r="BP6" s="34" t="str">
        <f>IF(BP7="","",IF(BP7="-","【-】","【"&amp;SUBSTITUTE(TEXT(BP7,"#,##0.00"),"-","△")&amp;"】"))</f>
        <v>【682.78】</v>
      </c>
      <c r="BQ6" s="35">
        <f>IF(BQ7="",NA(),BQ7)</f>
        <v>78.98</v>
      </c>
      <c r="BR6" s="35">
        <f t="shared" ref="BR6:BZ6" si="8">IF(BR7="",NA(),BR7)</f>
        <v>89.63</v>
      </c>
      <c r="BS6" s="35">
        <f t="shared" si="8"/>
        <v>100</v>
      </c>
      <c r="BT6" s="35">
        <f t="shared" si="8"/>
        <v>91.21</v>
      </c>
      <c r="BU6" s="35">
        <f t="shared" si="8"/>
        <v>99.91</v>
      </c>
      <c r="BV6" s="35">
        <f t="shared" si="8"/>
        <v>71.650000000000006</v>
      </c>
      <c r="BW6" s="35">
        <f t="shared" si="8"/>
        <v>72.33</v>
      </c>
      <c r="BX6" s="35">
        <f t="shared" si="8"/>
        <v>88.09</v>
      </c>
      <c r="BY6" s="35">
        <f t="shared" si="8"/>
        <v>87.69</v>
      </c>
      <c r="BZ6" s="35">
        <f t="shared" si="8"/>
        <v>88.06</v>
      </c>
      <c r="CA6" s="34" t="str">
        <f>IF(CA7="","",IF(CA7="-","【-】","【"&amp;SUBSTITUTE(TEXT(CA7,"#,##0.00"),"-","△")&amp;"】"))</f>
        <v>【100.91】</v>
      </c>
      <c r="CB6" s="35">
        <f>IF(CB7="",NA(),CB7)</f>
        <v>221.06</v>
      </c>
      <c r="CC6" s="35">
        <f t="shared" ref="CC6:CK6" si="9">IF(CC7="",NA(),CC7)</f>
        <v>194.57</v>
      </c>
      <c r="CD6" s="35">
        <f t="shared" si="9"/>
        <v>174.33</v>
      </c>
      <c r="CE6" s="35">
        <f t="shared" si="9"/>
        <v>190.92</v>
      </c>
      <c r="CF6" s="35">
        <f t="shared" si="9"/>
        <v>177.97</v>
      </c>
      <c r="CG6" s="35">
        <f t="shared" si="9"/>
        <v>217.82</v>
      </c>
      <c r="CH6" s="35">
        <f t="shared" si="9"/>
        <v>215.28</v>
      </c>
      <c r="CI6" s="35">
        <f t="shared" si="9"/>
        <v>181.8</v>
      </c>
      <c r="CJ6" s="35">
        <f t="shared" si="9"/>
        <v>180.07</v>
      </c>
      <c r="CK6" s="35">
        <f t="shared" si="9"/>
        <v>179.32</v>
      </c>
      <c r="CL6" s="34" t="str">
        <f>IF(CL7="","",IF(CL7="-","【-】","【"&amp;SUBSTITUTE(TEXT(CL7,"#,##0.00"),"-","△")&amp;"】"))</f>
        <v>【136.86】</v>
      </c>
      <c r="CM6" s="35">
        <f>IF(CM7="",NA(),CM7)</f>
        <v>65.47</v>
      </c>
      <c r="CN6" s="35">
        <f t="shared" ref="CN6:CV6" si="10">IF(CN7="",NA(),CN7)</f>
        <v>66.13</v>
      </c>
      <c r="CO6" s="35">
        <f t="shared" si="10"/>
        <v>70.39</v>
      </c>
      <c r="CP6" s="35">
        <f t="shared" si="10"/>
        <v>74.8</v>
      </c>
      <c r="CQ6" s="35">
        <f t="shared" si="10"/>
        <v>75.56</v>
      </c>
      <c r="CR6" s="35">
        <f t="shared" si="10"/>
        <v>54.44</v>
      </c>
      <c r="CS6" s="35">
        <f t="shared" si="10"/>
        <v>54.67</v>
      </c>
      <c r="CT6" s="35">
        <f t="shared" si="10"/>
        <v>59.35</v>
      </c>
      <c r="CU6" s="35">
        <f t="shared" si="10"/>
        <v>58.4</v>
      </c>
      <c r="CV6" s="35">
        <f t="shared" si="10"/>
        <v>58</v>
      </c>
      <c r="CW6" s="34" t="str">
        <f>IF(CW7="","",IF(CW7="-","【-】","【"&amp;SUBSTITUTE(TEXT(CW7,"#,##0.00"),"-","△")&amp;"】"))</f>
        <v>【58.98】</v>
      </c>
      <c r="CX6" s="35">
        <f>IF(CX7="",NA(),CX7)</f>
        <v>91.89</v>
      </c>
      <c r="CY6" s="35">
        <f t="shared" ref="CY6:DG6" si="11">IF(CY7="",NA(),CY7)</f>
        <v>92.3</v>
      </c>
      <c r="CZ6" s="35">
        <f t="shared" si="11"/>
        <v>92.66</v>
      </c>
      <c r="DA6" s="35">
        <f t="shared" si="11"/>
        <v>93.25</v>
      </c>
      <c r="DB6" s="35">
        <f t="shared" si="11"/>
        <v>93.75</v>
      </c>
      <c r="DC6" s="35">
        <f t="shared" si="11"/>
        <v>84.2</v>
      </c>
      <c r="DD6" s="35">
        <f t="shared" si="11"/>
        <v>83.8</v>
      </c>
      <c r="DE6" s="35">
        <f t="shared" si="11"/>
        <v>89.88</v>
      </c>
      <c r="DF6" s="35">
        <f t="shared" si="11"/>
        <v>89.68</v>
      </c>
      <c r="DG6" s="35">
        <f t="shared" si="11"/>
        <v>89.79</v>
      </c>
      <c r="DH6" s="34" t="str">
        <f>IF(DH7="","",IF(DH7="-","【-】","【"&amp;SUBSTITUTE(TEXT(DH7,"#,##0.00"),"-","△")&amp;"】"))</f>
        <v>【95.20】</v>
      </c>
      <c r="DI6" s="35">
        <f>IF(DI7="",NA(),DI7)</f>
        <v>12.38</v>
      </c>
      <c r="DJ6" s="35">
        <f t="shared" ref="DJ6:DR6" si="12">IF(DJ7="",NA(),DJ7)</f>
        <v>15.1</v>
      </c>
      <c r="DK6" s="35">
        <f t="shared" si="12"/>
        <v>17.86</v>
      </c>
      <c r="DL6" s="35">
        <f t="shared" si="12"/>
        <v>20.53</v>
      </c>
      <c r="DM6" s="35">
        <f t="shared" si="12"/>
        <v>23.21</v>
      </c>
      <c r="DN6" s="35">
        <f t="shared" si="12"/>
        <v>21.28</v>
      </c>
      <c r="DO6" s="35">
        <f t="shared" si="12"/>
        <v>23.95</v>
      </c>
      <c r="DP6" s="35">
        <f t="shared" si="12"/>
        <v>27.12</v>
      </c>
      <c r="DQ6" s="35">
        <f t="shared" si="12"/>
        <v>29.5</v>
      </c>
      <c r="DR6" s="35">
        <f t="shared" si="12"/>
        <v>30.6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5">
        <f t="shared" si="13"/>
        <v>1.93</v>
      </c>
      <c r="EB6" s="35">
        <f t="shared" si="13"/>
        <v>1.92</v>
      </c>
      <c r="EC6" s="35">
        <f t="shared" si="13"/>
        <v>1.83</v>
      </c>
      <c r="ED6" s="34" t="str">
        <f>IF(ED7="","",IF(ED7="-","【-】","【"&amp;SUBSTITUTE(TEXT(ED7,"#,##0.00"),"-","△")&amp;"】"))</f>
        <v>【5.64】</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0.19</v>
      </c>
      <c r="EM6" s="35">
        <f t="shared" si="14"/>
        <v>0.23</v>
      </c>
      <c r="EN6" s="35">
        <f t="shared" si="14"/>
        <v>0.21</v>
      </c>
      <c r="EO6" s="34" t="str">
        <f>IF(EO7="","",IF(EO7="-","【-】","【"&amp;SUBSTITUTE(TEXT(EO7,"#,##0.00"),"-","△")&amp;"】"))</f>
        <v>【0.23】</v>
      </c>
    </row>
    <row r="7" spans="1:148" s="36" customFormat="1" x14ac:dyDescent="0.15">
      <c r="A7" s="28"/>
      <c r="B7" s="37">
        <v>2018</v>
      </c>
      <c r="C7" s="37">
        <v>33219</v>
      </c>
      <c r="D7" s="37">
        <v>46</v>
      </c>
      <c r="E7" s="37">
        <v>17</v>
      </c>
      <c r="F7" s="37">
        <v>1</v>
      </c>
      <c r="G7" s="37">
        <v>0</v>
      </c>
      <c r="H7" s="37" t="s">
        <v>96</v>
      </c>
      <c r="I7" s="37" t="s">
        <v>97</v>
      </c>
      <c r="J7" s="37" t="s">
        <v>98</v>
      </c>
      <c r="K7" s="37" t="s">
        <v>99</v>
      </c>
      <c r="L7" s="37" t="s">
        <v>100</v>
      </c>
      <c r="M7" s="37" t="s">
        <v>101</v>
      </c>
      <c r="N7" s="38" t="s">
        <v>102</v>
      </c>
      <c r="O7" s="38">
        <v>69.69</v>
      </c>
      <c r="P7" s="38">
        <v>59.74</v>
      </c>
      <c r="Q7" s="38">
        <v>86.19</v>
      </c>
      <c r="R7" s="38">
        <v>3564</v>
      </c>
      <c r="S7" s="38">
        <v>33142</v>
      </c>
      <c r="T7" s="38">
        <v>238.98</v>
      </c>
      <c r="U7" s="38">
        <v>138.68</v>
      </c>
      <c r="V7" s="38">
        <v>19798</v>
      </c>
      <c r="W7" s="38">
        <v>6.61</v>
      </c>
      <c r="X7" s="38">
        <v>2995.16</v>
      </c>
      <c r="Y7" s="38">
        <v>99.02</v>
      </c>
      <c r="Z7" s="38">
        <v>100.12</v>
      </c>
      <c r="AA7" s="38">
        <v>96.11</v>
      </c>
      <c r="AB7" s="38">
        <v>96.64</v>
      </c>
      <c r="AC7" s="38">
        <v>98.99</v>
      </c>
      <c r="AD7" s="38">
        <v>108.56</v>
      </c>
      <c r="AE7" s="38">
        <v>109.12</v>
      </c>
      <c r="AF7" s="38">
        <v>105.98</v>
      </c>
      <c r="AG7" s="38">
        <v>105.53</v>
      </c>
      <c r="AH7" s="38">
        <v>105.06</v>
      </c>
      <c r="AI7" s="38">
        <v>108.69</v>
      </c>
      <c r="AJ7" s="38">
        <v>26.23</v>
      </c>
      <c r="AK7" s="38">
        <v>24.98</v>
      </c>
      <c r="AL7" s="38">
        <v>32.75</v>
      </c>
      <c r="AM7" s="38">
        <v>38.950000000000003</v>
      </c>
      <c r="AN7" s="38">
        <v>38.729999999999997</v>
      </c>
      <c r="AO7" s="38">
        <v>100.32</v>
      </c>
      <c r="AP7" s="38">
        <v>116.49</v>
      </c>
      <c r="AQ7" s="38">
        <v>41.15</v>
      </c>
      <c r="AR7" s="38">
        <v>39.08</v>
      </c>
      <c r="AS7" s="38">
        <v>41.56</v>
      </c>
      <c r="AT7" s="38">
        <v>3.28</v>
      </c>
      <c r="AU7" s="38">
        <v>37.92</v>
      </c>
      <c r="AV7" s="38">
        <v>51.78</v>
      </c>
      <c r="AW7" s="38">
        <v>84.2</v>
      </c>
      <c r="AX7" s="38">
        <v>107.12</v>
      </c>
      <c r="AY7" s="38">
        <v>157.47999999999999</v>
      </c>
      <c r="AZ7" s="38">
        <v>49.23</v>
      </c>
      <c r="BA7" s="38">
        <v>44.37</v>
      </c>
      <c r="BB7" s="38">
        <v>88.12</v>
      </c>
      <c r="BC7" s="38">
        <v>81.33</v>
      </c>
      <c r="BD7" s="38">
        <v>80.81</v>
      </c>
      <c r="BE7" s="38">
        <v>69.489999999999995</v>
      </c>
      <c r="BF7" s="38">
        <v>1881.05</v>
      </c>
      <c r="BG7" s="38">
        <v>1672.06</v>
      </c>
      <c r="BH7" s="38">
        <v>1554.99</v>
      </c>
      <c r="BI7" s="38">
        <v>1474.08</v>
      </c>
      <c r="BJ7" s="38">
        <v>1275.5999999999999</v>
      </c>
      <c r="BK7" s="38">
        <v>1136.5</v>
      </c>
      <c r="BL7" s="38">
        <v>1118.56</v>
      </c>
      <c r="BM7" s="38">
        <v>716.96</v>
      </c>
      <c r="BN7" s="38">
        <v>799.11</v>
      </c>
      <c r="BO7" s="38">
        <v>768.62</v>
      </c>
      <c r="BP7" s="38">
        <v>682.78</v>
      </c>
      <c r="BQ7" s="38">
        <v>78.98</v>
      </c>
      <c r="BR7" s="38">
        <v>89.63</v>
      </c>
      <c r="BS7" s="38">
        <v>100</v>
      </c>
      <c r="BT7" s="38">
        <v>91.21</v>
      </c>
      <c r="BU7" s="38">
        <v>99.91</v>
      </c>
      <c r="BV7" s="38">
        <v>71.650000000000006</v>
      </c>
      <c r="BW7" s="38">
        <v>72.33</v>
      </c>
      <c r="BX7" s="38">
        <v>88.09</v>
      </c>
      <c r="BY7" s="38">
        <v>87.69</v>
      </c>
      <c r="BZ7" s="38">
        <v>88.06</v>
      </c>
      <c r="CA7" s="38">
        <v>100.91</v>
      </c>
      <c r="CB7" s="38">
        <v>221.06</v>
      </c>
      <c r="CC7" s="38">
        <v>194.57</v>
      </c>
      <c r="CD7" s="38">
        <v>174.33</v>
      </c>
      <c r="CE7" s="38">
        <v>190.92</v>
      </c>
      <c r="CF7" s="38">
        <v>177.97</v>
      </c>
      <c r="CG7" s="38">
        <v>217.82</v>
      </c>
      <c r="CH7" s="38">
        <v>215.28</v>
      </c>
      <c r="CI7" s="38">
        <v>181.8</v>
      </c>
      <c r="CJ7" s="38">
        <v>180.07</v>
      </c>
      <c r="CK7" s="38">
        <v>179.32</v>
      </c>
      <c r="CL7" s="38">
        <v>136.86000000000001</v>
      </c>
      <c r="CM7" s="38">
        <v>65.47</v>
      </c>
      <c r="CN7" s="38">
        <v>66.13</v>
      </c>
      <c r="CO7" s="38">
        <v>70.39</v>
      </c>
      <c r="CP7" s="38">
        <v>74.8</v>
      </c>
      <c r="CQ7" s="38">
        <v>75.56</v>
      </c>
      <c r="CR7" s="38">
        <v>54.44</v>
      </c>
      <c r="CS7" s="38">
        <v>54.67</v>
      </c>
      <c r="CT7" s="38">
        <v>59.35</v>
      </c>
      <c r="CU7" s="38">
        <v>58.4</v>
      </c>
      <c r="CV7" s="38">
        <v>58</v>
      </c>
      <c r="CW7" s="38">
        <v>58.98</v>
      </c>
      <c r="CX7" s="38">
        <v>91.89</v>
      </c>
      <c r="CY7" s="38">
        <v>92.3</v>
      </c>
      <c r="CZ7" s="38">
        <v>92.66</v>
      </c>
      <c r="DA7" s="38">
        <v>93.25</v>
      </c>
      <c r="DB7" s="38">
        <v>93.75</v>
      </c>
      <c r="DC7" s="38">
        <v>84.2</v>
      </c>
      <c r="DD7" s="38">
        <v>83.8</v>
      </c>
      <c r="DE7" s="38">
        <v>89.88</v>
      </c>
      <c r="DF7" s="38">
        <v>89.68</v>
      </c>
      <c r="DG7" s="38">
        <v>89.79</v>
      </c>
      <c r="DH7" s="38">
        <v>95.2</v>
      </c>
      <c r="DI7" s="38">
        <v>12.38</v>
      </c>
      <c r="DJ7" s="38">
        <v>15.1</v>
      </c>
      <c r="DK7" s="38">
        <v>17.86</v>
      </c>
      <c r="DL7" s="38">
        <v>20.53</v>
      </c>
      <c r="DM7" s="38">
        <v>23.21</v>
      </c>
      <c r="DN7" s="38">
        <v>21.28</v>
      </c>
      <c r="DO7" s="38">
        <v>23.95</v>
      </c>
      <c r="DP7" s="38">
        <v>27.12</v>
      </c>
      <c r="DQ7" s="38">
        <v>29.5</v>
      </c>
      <c r="DR7" s="38">
        <v>30.6</v>
      </c>
      <c r="DS7" s="38">
        <v>38.6</v>
      </c>
      <c r="DT7" s="38">
        <v>0</v>
      </c>
      <c r="DU7" s="38">
        <v>0</v>
      </c>
      <c r="DV7" s="38">
        <v>0</v>
      </c>
      <c r="DW7" s="38">
        <v>0</v>
      </c>
      <c r="DX7" s="38">
        <v>0</v>
      </c>
      <c r="DY7" s="38">
        <v>0</v>
      </c>
      <c r="DZ7" s="38">
        <v>0</v>
      </c>
      <c r="EA7" s="38">
        <v>1.93</v>
      </c>
      <c r="EB7" s="38">
        <v>1.92</v>
      </c>
      <c r="EC7" s="38">
        <v>1.83</v>
      </c>
      <c r="ED7" s="38">
        <v>5.64</v>
      </c>
      <c r="EE7" s="38">
        <v>0</v>
      </c>
      <c r="EF7" s="38">
        <v>0</v>
      </c>
      <c r="EG7" s="38">
        <v>0</v>
      </c>
      <c r="EH7" s="38">
        <v>0</v>
      </c>
      <c r="EI7" s="38">
        <v>0</v>
      </c>
      <c r="EJ7" s="38">
        <v>0.04</v>
      </c>
      <c r="EK7" s="38">
        <v>0.11</v>
      </c>
      <c r="EL7" s="38">
        <v>0.19</v>
      </c>
      <c r="EM7" s="38">
        <v>0.23</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吉田　裕之</cp:lastModifiedBy>
  <dcterms:created xsi:type="dcterms:W3CDTF">2019-12-05T04:42:37Z</dcterms:created>
  <dcterms:modified xsi:type="dcterms:W3CDTF">2020-01-22T08:22:04Z</dcterms:modified>
</cp:coreProperties>
</file>