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uBr9tZL0mH9o6GjjCVcLfxDQSLCRaxLMOg5wGVpSPzN+YJpD2k51zZHOoDdB1zxS+lYjMhtXHnb8zsmNFo8Cg==" workbookSaltValue="3O8WcfpjgETX4vbBZogVzQ==" workbookSpinCount="100000" lockStructure="1"/>
  <bookViews>
    <workbookView xWindow="0" yWindow="120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<sst xmlns="http://schemas.openxmlformats.org/spreadsheetml/2006/main" count="220" uniqueCount="108">
  <si>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</si>
  <si>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</si>
  <si>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</si>
  <si>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</si>
  <si>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</si>
  <si>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</si>
  <si>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</si>
  <si>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</si>
  <si>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</si>
  <si>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</si>
  <si>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</si>
  <si>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</si>
  <si>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</si>
  <si>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</si>
  <si>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</si>
  <si>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</si>
  <si>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</si>
  <si>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</si>
  <si>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</si>
  <si>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</si>
  <si>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</si>
  <si>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</si>
  <si>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</si>
  <si>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</si>
  <si>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</si>
  <si>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</si>
  <si>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</si>
  <si>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</si>
  <si>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</si>
  <si>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</si>
  <si>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</si>
  <si>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</si>
  <si>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</si>
  <si>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</si>
  <si>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</si>
  <si>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</si>
  <si>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</si>
  <si>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</si>
  <si>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</si>
  <si>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</si>
  <si>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</si>
  <si>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</si>
  <si>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</si>
  <si>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</si>
  <si>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</si>
  <si>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</si>
  <si>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</si>
  <si>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</si>
  <si>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</si>
  <si>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</si>
  <si>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</si>
  <si>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</si>
  <si>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</si>
  <si>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</si>
  <si>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</si>
  <si>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</si>
  <si>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</si>
  <si>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</si>
  <si>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</si>
  <si>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</si>
  <si>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</si>
  <si>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</si>
  <si>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</si>
  <si>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</si>
  <si>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</si>
  <si>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</si>
  <si>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</si>
  <si>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</si>
  <si>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</si>
  <si>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</si>
  <si>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</si>
  <si>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</si>
  <si>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</si>
  <si>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</si>
  <si>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</si>
  <si>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</si>
  <si>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</si>
  <si>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</si>
  <si>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</si>
  <si>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</si>
  <si>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</si>
  <si>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</si>
  <si>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</si>
  <si>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</si>
  <si>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</si>
  <si>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</si>
  <si>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</si>
  <si>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</si>
  <si>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</si>
  <si>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</si>
  <si>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</si>
  <si>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</si>
  <si>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</si>
  <si>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雫石町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</si>
  <si>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</si>
  <si>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</si>
  <si>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</si>
  <si>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</si>
  <si>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</si>
  <si>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</si>
  <si>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</si>
  <si>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</si>
  <si>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</si>
  <si>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</si>
  <si>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</si>
  <si>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流動比率、⑤料金回収率、⑥給水原価、それぞれ類似団体と比較して、おおむね良好な数値であり、②累積欠損金比率も、０％であり、起債の新規発行を抑制しており、④企業債残高対給水収益比率も低い水準であることから、経営状況はおおむね良好であるといえる。
　しかしながら、⑧有収率は、類似団体平均値よりかなり低く、昨年度より6.46ポイント低下しており、主要管路が主に塩化ビニル管である統合した簡易水道の、漏水の多発が影響していると考えられる。</t>
    <rPh sb="2" eb="4">
      <t>リュウドウ</t>
    </rPh>
    <rPh sb="4" eb="6">
      <t>ヒリツ</t>
    </rPh>
    <rPh sb="8" eb="10">
      <t>リョウキン</t>
    </rPh>
    <rPh sb="10" eb="12">
      <t>カイシュウ</t>
    </rPh>
    <rPh sb="12" eb="13">
      <t>リツ</t>
    </rPh>
    <rPh sb="15" eb="17">
      <t>キュウスイ</t>
    </rPh>
    <rPh sb="17" eb="19">
      <t>ゲンカ</t>
    </rPh>
    <rPh sb="24" eb="26">
      <t>ルイジ</t>
    </rPh>
    <rPh sb="26" eb="28">
      <t>ダンタイ</t>
    </rPh>
    <rPh sb="29" eb="31">
      <t>ヒカク</t>
    </rPh>
    <rPh sb="38" eb="40">
      <t>リョウコウ</t>
    </rPh>
    <rPh sb="41" eb="43">
      <t>スウチ</t>
    </rPh>
    <rPh sb="48" eb="50">
      <t>ルイセキ</t>
    </rPh>
    <rPh sb="50" eb="53">
      <t>ケッソンキン</t>
    </rPh>
    <rPh sb="53" eb="55">
      <t>ヒリツ</t>
    </rPh>
    <rPh sb="63" eb="65">
      <t>キサイ</t>
    </rPh>
    <rPh sb="66" eb="68">
      <t>シンキ</t>
    </rPh>
    <rPh sb="68" eb="70">
      <t>ハッコウ</t>
    </rPh>
    <rPh sb="71" eb="73">
      <t>ヨクセイ</t>
    </rPh>
    <rPh sb="79" eb="81">
      <t>キギョウ</t>
    </rPh>
    <rPh sb="81" eb="82">
      <t>サイ</t>
    </rPh>
    <rPh sb="82" eb="84">
      <t>ザンダカ</t>
    </rPh>
    <rPh sb="84" eb="85">
      <t>タイ</t>
    </rPh>
    <rPh sb="85" eb="87">
      <t>キュウスイ</t>
    </rPh>
    <rPh sb="87" eb="89">
      <t>シュウエキ</t>
    </rPh>
    <rPh sb="89" eb="91">
      <t>ヒリツ</t>
    </rPh>
    <rPh sb="92" eb="93">
      <t>ヒク</t>
    </rPh>
    <rPh sb="94" eb="96">
      <t>スイジュン</t>
    </rPh>
    <rPh sb="104" eb="106">
      <t>ケイエイ</t>
    </rPh>
    <rPh sb="106" eb="108">
      <t>ジョウキョウ</t>
    </rPh>
    <rPh sb="113" eb="115">
      <t>リョウコウ</t>
    </rPh>
    <rPh sb="133" eb="135">
      <t>ユウシュウ</t>
    </rPh>
    <rPh sb="135" eb="136">
      <t>リツ</t>
    </rPh>
    <rPh sb="138" eb="140">
      <t>ルイジ</t>
    </rPh>
    <rPh sb="140" eb="142">
      <t>ダンタイ</t>
    </rPh>
    <rPh sb="142" eb="145">
      <t>ヘイキンチ</t>
    </rPh>
    <rPh sb="150" eb="151">
      <t>ヒク</t>
    </rPh>
    <rPh sb="153" eb="156">
      <t>サクネンド</t>
    </rPh>
    <rPh sb="166" eb="168">
      <t>テイカ</t>
    </rPh>
    <rPh sb="173" eb="175">
      <t>シュヨウ</t>
    </rPh>
    <rPh sb="175" eb="177">
      <t>カンロ</t>
    </rPh>
    <rPh sb="178" eb="179">
      <t>オモ</t>
    </rPh>
    <rPh sb="180" eb="182">
      <t>エンカ</t>
    </rPh>
    <rPh sb="185" eb="186">
      <t>カン</t>
    </rPh>
    <rPh sb="189" eb="191">
      <t>トウゴウ</t>
    </rPh>
    <rPh sb="193" eb="195">
      <t>カンイ</t>
    </rPh>
    <rPh sb="195" eb="197">
      <t>スイドウ</t>
    </rPh>
    <rPh sb="199" eb="201">
      <t>ロウスイ</t>
    </rPh>
    <rPh sb="202" eb="204">
      <t>タハツ</t>
    </rPh>
    <rPh sb="205" eb="207">
      <t>エイキョウ</t>
    </rPh>
    <rPh sb="212" eb="213">
      <t>カンガ</t>
    </rPh>
    <phoneticPr fontId="4"/>
  </si>
  <si>
    <t>　経営の健全性については、類似団体平均値と比較して、おおむね良好な数値であるため、健全性は保たれていると考えられる。
　固定資産の経年化が進行しており、浄水場の耐震化改修工事が完了したので、計画的かつ効率的に管路等の更新を行う必要がある。
　また、施設利用率は、類似団体平均値より高いが、有収率が低く収益の悪化の進行が見込まれるため、有収率改善のため管路更新や漏水対策の投資を増やす必要性が高いと考える。</t>
    <rPh sb="1" eb="3">
      <t>ケイエイ</t>
    </rPh>
    <rPh sb="4" eb="7">
      <t>ケンゼンセイ</t>
    </rPh>
    <rPh sb="13" eb="15">
      <t>ルイジ</t>
    </rPh>
    <rPh sb="15" eb="17">
      <t>ダンタイ</t>
    </rPh>
    <rPh sb="17" eb="20">
      <t>ヘイキンチ</t>
    </rPh>
    <rPh sb="21" eb="23">
      <t>ヒカク</t>
    </rPh>
    <rPh sb="30" eb="32">
      <t>リョウコウ</t>
    </rPh>
    <rPh sb="33" eb="35">
      <t>スウチ</t>
    </rPh>
    <rPh sb="41" eb="44">
      <t>ケンゼンセイ</t>
    </rPh>
    <rPh sb="45" eb="46">
      <t>タモ</t>
    </rPh>
    <rPh sb="52" eb="53">
      <t>カンガ</t>
    </rPh>
    <rPh sb="60" eb="62">
      <t>コテイ</t>
    </rPh>
    <rPh sb="62" eb="64">
      <t>シサン</t>
    </rPh>
    <rPh sb="65" eb="68">
      <t>ケイネンカ</t>
    </rPh>
    <rPh sb="69" eb="71">
      <t>シンコウ</t>
    </rPh>
    <rPh sb="76" eb="79">
      <t>ジョウスイジョウ</t>
    </rPh>
    <rPh sb="80" eb="83">
      <t>タイシンカ</t>
    </rPh>
    <rPh sb="83" eb="85">
      <t>カイシュウ</t>
    </rPh>
    <rPh sb="85" eb="87">
      <t>コウジ</t>
    </rPh>
    <rPh sb="88" eb="90">
      <t>カンリョウ</t>
    </rPh>
    <rPh sb="95" eb="98">
      <t>ケイカクテキ</t>
    </rPh>
    <rPh sb="100" eb="103">
      <t>コウリツテキ</t>
    </rPh>
    <rPh sb="104" eb="106">
      <t>カンロ</t>
    </rPh>
    <rPh sb="106" eb="107">
      <t>トウ</t>
    </rPh>
    <rPh sb="108" eb="110">
      <t>コウシン</t>
    </rPh>
    <rPh sb="111" eb="112">
      <t>オコナ</t>
    </rPh>
    <rPh sb="113" eb="115">
      <t>ヒツヨウ</t>
    </rPh>
    <rPh sb="124" eb="126">
      <t>シセツ</t>
    </rPh>
    <rPh sb="126" eb="129">
      <t>リヨウリツ</t>
    </rPh>
    <rPh sb="131" eb="133">
      <t>ルイジ</t>
    </rPh>
    <rPh sb="133" eb="135">
      <t>ダンタイ</t>
    </rPh>
    <rPh sb="135" eb="138">
      <t>ヘイキンチ</t>
    </rPh>
    <rPh sb="140" eb="141">
      <t>タカ</t>
    </rPh>
    <rPh sb="144" eb="147">
      <t>ユウシュウリツ</t>
    </rPh>
    <rPh sb="148" eb="149">
      <t>ヒク</t>
    </rPh>
    <rPh sb="150" eb="152">
      <t>シュウエキ</t>
    </rPh>
    <rPh sb="153" eb="155">
      <t>アッカ</t>
    </rPh>
    <rPh sb="156" eb="158">
      <t>シンコウ</t>
    </rPh>
    <rPh sb="159" eb="161">
      <t>ミコ</t>
    </rPh>
    <rPh sb="167" eb="170">
      <t>ユウシュウリツ</t>
    </rPh>
    <rPh sb="170" eb="172">
      <t>カイゼン</t>
    </rPh>
    <rPh sb="175" eb="177">
      <t>カンロ</t>
    </rPh>
    <rPh sb="177" eb="179">
      <t>コウシン</t>
    </rPh>
    <rPh sb="180" eb="182">
      <t>ロウスイ</t>
    </rPh>
    <rPh sb="182" eb="184">
      <t>タイサク</t>
    </rPh>
    <rPh sb="185" eb="187">
      <t>トウシ</t>
    </rPh>
    <rPh sb="188" eb="189">
      <t>フ</t>
    </rPh>
    <rPh sb="191" eb="194">
      <t>ヒツヨウセイ</t>
    </rPh>
    <rPh sb="195" eb="196">
      <t>タカ</t>
    </rPh>
    <rPh sb="198" eb="199">
      <t>カンガ</t>
    </rPh>
    <phoneticPr fontId="4"/>
  </si>
  <si>
    <t>　①有形固定資産減価償却率は、類似団体平均値と同程度となっており、法定耐用年数に近い資産が多いことが読み取れる。②管路経年化率は、類似団体平均値より低い数値ではあるが、耐用年数に近い資産が多いことから、計画的な更新が必要であると考えられる。なお、③管路更新率は、昨年は０．３６％であったが、今回は０．１６％となり0.20ポイント低下している。主な要因は、浄水場の電気計装改修に予算を回したためと、橋梁架替工事に伴う添架管路替工事が事業繰越となり、仮勘定から本勘定に振替ができなかったためと考えられる。</t>
    <rPh sb="2" eb="4">
      <t>ユウケイ</t>
    </rPh>
    <rPh sb="4" eb="6">
      <t>コテイ</t>
    </rPh>
    <rPh sb="6" eb="8">
      <t>シサン</t>
    </rPh>
    <rPh sb="8" eb="10">
      <t>ゲンカ</t>
    </rPh>
    <rPh sb="10" eb="12">
      <t>ショウキャク</t>
    </rPh>
    <rPh sb="12" eb="13">
      <t>リツ</t>
    </rPh>
    <rPh sb="15" eb="17">
      <t>ルイジ</t>
    </rPh>
    <rPh sb="17" eb="19">
      <t>ダンタイ</t>
    </rPh>
    <rPh sb="19" eb="22">
      <t>ヘイキンチ</t>
    </rPh>
    <rPh sb="23" eb="26">
      <t>ドウテイド</t>
    </rPh>
    <rPh sb="33" eb="35">
      <t>ホウテイ</t>
    </rPh>
    <rPh sb="35" eb="37">
      <t>タイヨウ</t>
    </rPh>
    <rPh sb="37" eb="39">
      <t>ネンスウ</t>
    </rPh>
    <rPh sb="40" eb="41">
      <t>チカ</t>
    </rPh>
    <rPh sb="42" eb="44">
      <t>シサン</t>
    </rPh>
    <rPh sb="45" eb="46">
      <t>オオ</t>
    </rPh>
    <rPh sb="50" eb="51">
      <t>ヨ</t>
    </rPh>
    <rPh sb="52" eb="53">
      <t>ト</t>
    </rPh>
    <rPh sb="57" eb="59">
      <t>カンロ</t>
    </rPh>
    <rPh sb="59" eb="62">
      <t>ケイネンカ</t>
    </rPh>
    <rPh sb="62" eb="63">
      <t>リツ</t>
    </rPh>
    <rPh sb="65" eb="72">
      <t>ルイジダンタイヘイキンチ</t>
    </rPh>
    <rPh sb="74" eb="75">
      <t>ヒク</t>
    </rPh>
    <rPh sb="76" eb="78">
      <t>スウチ</t>
    </rPh>
    <rPh sb="84" eb="86">
      <t>タイヨウ</t>
    </rPh>
    <rPh sb="86" eb="88">
      <t>ネンスウ</t>
    </rPh>
    <rPh sb="89" eb="90">
      <t>チカ</t>
    </rPh>
    <rPh sb="91" eb="93">
      <t>シサン</t>
    </rPh>
    <rPh sb="94" eb="95">
      <t>オオ</t>
    </rPh>
    <rPh sb="101" eb="104">
      <t>ケイカクテキ</t>
    </rPh>
    <rPh sb="105" eb="107">
      <t>コウシン</t>
    </rPh>
    <rPh sb="108" eb="110">
      <t>ヒツヨウ</t>
    </rPh>
    <rPh sb="114" eb="115">
      <t>カンガ</t>
    </rPh>
    <rPh sb="124" eb="126">
      <t>カンロ</t>
    </rPh>
    <rPh sb="126" eb="128">
      <t>コウシン</t>
    </rPh>
    <rPh sb="128" eb="129">
      <t>リツ</t>
    </rPh>
    <rPh sb="131" eb="133">
      <t>サクネン</t>
    </rPh>
    <rPh sb="145" eb="147">
      <t>コンカイ</t>
    </rPh>
    <rPh sb="164" eb="166">
      <t>テイカ</t>
    </rPh>
    <rPh sb="171" eb="172">
      <t>オモ</t>
    </rPh>
    <rPh sb="173" eb="175">
      <t>ヨウイン</t>
    </rPh>
    <rPh sb="177" eb="180">
      <t>ジョウスイジョウ</t>
    </rPh>
    <rPh sb="181" eb="183">
      <t>デンキ</t>
    </rPh>
    <rPh sb="183" eb="185">
      <t>ケイソウ</t>
    </rPh>
    <rPh sb="185" eb="187">
      <t>カイシュウ</t>
    </rPh>
    <rPh sb="188" eb="190">
      <t>ヨサン</t>
    </rPh>
    <rPh sb="191" eb="192">
      <t>マワ</t>
    </rPh>
    <rPh sb="198" eb="200">
      <t>キョウリョウ</t>
    </rPh>
    <rPh sb="200" eb="201">
      <t>カ</t>
    </rPh>
    <rPh sb="201" eb="202">
      <t>カ</t>
    </rPh>
    <rPh sb="202" eb="204">
      <t>コウジ</t>
    </rPh>
    <rPh sb="205" eb="206">
      <t>トモナ</t>
    </rPh>
    <rPh sb="209" eb="211">
      <t>カンロ</t>
    </rPh>
    <rPh sb="211" eb="212">
      <t>ガエ</t>
    </rPh>
    <rPh sb="212" eb="214">
      <t>コウジ</t>
    </rPh>
    <rPh sb="215" eb="217">
      <t>ジギョウ</t>
    </rPh>
    <rPh sb="217" eb="219">
      <t>クリコシ</t>
    </rPh>
    <rPh sb="223" eb="226">
      <t>カリカンジョウ</t>
    </rPh>
    <rPh sb="228" eb="229">
      <t>ホン</t>
    </rPh>
    <rPh sb="229" eb="231">
      <t>カンジョウ</t>
    </rPh>
    <rPh sb="232" eb="234">
      <t>フリカエ</t>
    </rPh>
    <rPh sb="244" eb="24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</si>
</sst>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0.11</c:v>
                </c:pt>
                <c:pt idx="1">
                  <c:v>0</c:v>
                </c:pt>
                <c:pt idx="2" formatCode="#,##0.00;&quot;△&quot;#,##0.00;&quot;-&quot;">
                  <c:v>0.16</c:v>
                </c:pt>
                <c:pt idx="3" formatCode="#,##0.00;&quot;△&quot;#,##0.00;&quot;-&quot;">
                  <c:v>0.36</c:v>
                </c:pt>
                <c:pt idx="4" formatCode="#,##0.00;&quot;△&quot;#,##0.00;&quot;-&quot;">
                  <c:v>0.16</c:v>
                </c:pt>
              </c:numCache>
            </c:numRef>
          </c:val>
          <c:extLst xmlns:c16r2="http://schemas.microsoft.com/office/drawing/2015/06/chart">
            <c:ext xmlns:c16="http://schemas.microsoft.com/office/drawing/2014/chart" uri="{C3380CC4-5D6E-409C-BE32-E72D297353CC}">
              <c16:uniqueId val="{00000000-219A-43F9-A76D-338DCDF20FDF}"/>
            </c:ext>
          </c:extLst>
        </c:ser>
        <c:dLbls>
          <c:showLegendKey val="0"/>
          <c:showVal val="0"/>
          <c:showCatName val="0"/>
          <c:showSerName val="0"/>
          <c:showPercent val="0"/>
          <c:showBubbleSize val="0"/>
        </c:dLbls>
        <c:gapWidth val="150"/>
        <c:axId val="175945600"/>
        <c:axId val="17595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219A-43F9-A76D-338DCDF20FDF}"/>
            </c:ext>
          </c:extLst>
        </c:ser>
        <c:dLbls>
          <c:showLegendKey val="0"/>
          <c:showVal val="0"/>
          <c:showCatName val="0"/>
          <c:showSerName val="0"/>
          <c:showPercent val="0"/>
          <c:showBubbleSize val="0"/>
        </c:dLbls>
        <c:marker val="1"/>
        <c:smooth val="0"/>
        <c:axId val="175945600"/>
        <c:axId val="175955968"/>
      </c:lineChart>
      <c:dateAx>
        <c:axId val="175945600"/>
        <c:scaling>
          <c:orientation val="minMax"/>
        </c:scaling>
        <c:delete val="1"/>
        <c:axPos val="b"/>
        <c:numFmt formatCode="ge" sourceLinked="1"/>
        <c:majorTickMark val="none"/>
        <c:minorTickMark val="none"/>
        <c:tickLblPos val="none"/>
        <c:crossAx val="175955968"/>
        <c:crosses val="autoZero"/>
        <c:auto val="1"/>
        <c:lblOffset val="100"/>
        <c:baseTimeUnit val="years"/>
      </c:dateAx>
      <c:valAx>
        <c:axId val="1759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43.8</c:v>
                </c:pt>
                <c:pt idx="1">
                  <c:v>43.39</c:v>
                </c:pt>
                <c:pt idx="2">
                  <c:v>43.48</c:v>
                </c:pt>
                <c:pt idx="3">
                  <c:v>62.84</c:v>
                </c:pt>
                <c:pt idx="4">
                  <c:v>67.39</c:v>
                </c:pt>
              </c:numCache>
            </c:numRef>
          </c:val>
          <c:extLst xmlns:c16r2="http://schemas.microsoft.com/office/drawing/2015/06/chart">
            <c:ext xmlns:c16="http://schemas.microsoft.com/office/drawing/2014/chart" uri="{C3380CC4-5D6E-409C-BE32-E72D297353CC}">
              <c16:uniqueId val="{00000000-3369-46B0-A71B-CD2B0F345426}"/>
            </c:ext>
          </c:extLst>
        </c:ser>
        <c:dLbls>
          <c:showLegendKey val="0"/>
          <c:showVal val="0"/>
          <c:showCatName val="0"/>
          <c:showSerName val="0"/>
          <c:showPercent val="0"/>
          <c:showBubbleSize val="0"/>
        </c:dLbls>
        <c:gapWidth val="150"/>
        <c:axId val="209192832"/>
        <c:axId val="20921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3369-46B0-A71B-CD2B0F345426}"/>
            </c:ext>
          </c:extLst>
        </c:ser>
        <c:dLbls>
          <c:showLegendKey val="0"/>
          <c:showVal val="0"/>
          <c:showCatName val="0"/>
          <c:showSerName val="0"/>
          <c:showPercent val="0"/>
          <c:showBubbleSize val="0"/>
        </c:dLbls>
        <c:marker val="1"/>
        <c:smooth val="0"/>
        <c:axId val="209192832"/>
        <c:axId val="209211392"/>
      </c:lineChart>
      <c:dateAx>
        <c:axId val="209192832"/>
        <c:scaling>
          <c:orientation val="minMax"/>
        </c:scaling>
        <c:delete val="1"/>
        <c:axPos val="b"/>
        <c:numFmt formatCode="ge" sourceLinked="1"/>
        <c:majorTickMark val="none"/>
        <c:minorTickMark val="none"/>
        <c:tickLblPos val="none"/>
        <c:crossAx val="209211392"/>
        <c:crosses val="autoZero"/>
        <c:auto val="1"/>
        <c:lblOffset val="100"/>
        <c:baseTimeUnit val="years"/>
      </c:dateAx>
      <c:valAx>
        <c:axId val="2092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1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84.87</c:v>
                </c:pt>
                <c:pt idx="1">
                  <c:v>85.17</c:v>
                </c:pt>
                <c:pt idx="2">
                  <c:v>84.34</c:v>
                </c:pt>
                <c:pt idx="3">
                  <c:v>80.959999999999994</c:v>
                </c:pt>
                <c:pt idx="4">
                  <c:v>74.5</c:v>
                </c:pt>
              </c:numCache>
            </c:numRef>
          </c:val>
          <c:extLst xmlns:c16r2="http://schemas.microsoft.com/office/drawing/2015/06/chart">
            <c:ext xmlns:c16="http://schemas.microsoft.com/office/drawing/2014/chart" uri="{C3380CC4-5D6E-409C-BE32-E72D297353CC}">
              <c16:uniqueId val="{00000000-D884-40F5-B0E9-62586AAF8561}"/>
            </c:ext>
          </c:extLst>
        </c:ser>
        <c:dLbls>
          <c:showLegendKey val="0"/>
          <c:showVal val="0"/>
          <c:showCatName val="0"/>
          <c:showSerName val="0"/>
          <c:showPercent val="0"/>
          <c:showBubbleSize val="0"/>
        </c:dLbls>
        <c:gapWidth val="150"/>
        <c:axId val="209238272"/>
        <c:axId val="20924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D884-40F5-B0E9-62586AAF8561}"/>
            </c:ext>
          </c:extLst>
        </c:ser>
        <c:dLbls>
          <c:showLegendKey val="0"/>
          <c:showVal val="0"/>
          <c:showCatName val="0"/>
          <c:showSerName val="0"/>
          <c:showPercent val="0"/>
          <c:showBubbleSize val="0"/>
        </c:dLbls>
        <c:marker val="1"/>
        <c:smooth val="0"/>
        <c:axId val="209238272"/>
        <c:axId val="209244544"/>
      </c:lineChart>
      <c:dateAx>
        <c:axId val="209238272"/>
        <c:scaling>
          <c:orientation val="minMax"/>
        </c:scaling>
        <c:delete val="1"/>
        <c:axPos val="b"/>
        <c:numFmt formatCode="ge" sourceLinked="1"/>
        <c:majorTickMark val="none"/>
        <c:minorTickMark val="none"/>
        <c:tickLblPos val="none"/>
        <c:crossAx val="209244544"/>
        <c:crosses val="autoZero"/>
        <c:auto val="1"/>
        <c:lblOffset val="100"/>
        <c:baseTimeUnit val="years"/>
      </c:dateAx>
      <c:valAx>
        <c:axId val="2092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107.3</c:v>
                </c:pt>
                <c:pt idx="1">
                  <c:v>116.43</c:v>
                </c:pt>
                <c:pt idx="2">
                  <c:v>115.07</c:v>
                </c:pt>
                <c:pt idx="3">
                  <c:v>108.07</c:v>
                </c:pt>
                <c:pt idx="4">
                  <c:v>107.04</c:v>
                </c:pt>
              </c:numCache>
            </c:numRef>
          </c:val>
          <c:extLst xmlns:c16r2="http://schemas.microsoft.com/office/drawing/2015/06/chart">
            <c:ext xmlns:c16="http://schemas.microsoft.com/office/drawing/2014/chart" uri="{C3380CC4-5D6E-409C-BE32-E72D297353CC}">
              <c16:uniqueId val="{00000000-BB10-49AA-92C4-363EC9E7F3BB}"/>
            </c:ext>
          </c:extLst>
        </c:ser>
        <c:dLbls>
          <c:showLegendKey val="0"/>
          <c:showVal val="0"/>
          <c:showCatName val="0"/>
          <c:showSerName val="0"/>
          <c:showPercent val="0"/>
          <c:showBubbleSize val="0"/>
        </c:dLbls>
        <c:gapWidth val="150"/>
        <c:axId val="176367872"/>
        <c:axId val="17639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BB10-49AA-92C4-363EC9E7F3BB}"/>
            </c:ext>
          </c:extLst>
        </c:ser>
        <c:dLbls>
          <c:showLegendKey val="0"/>
          <c:showVal val="0"/>
          <c:showCatName val="0"/>
          <c:showSerName val="0"/>
          <c:showPercent val="0"/>
          <c:showBubbleSize val="0"/>
        </c:dLbls>
        <c:marker val="1"/>
        <c:smooth val="0"/>
        <c:axId val="176367872"/>
        <c:axId val="176394624"/>
      </c:lineChart>
      <c:dateAx>
        <c:axId val="176367872"/>
        <c:scaling>
          <c:orientation val="minMax"/>
        </c:scaling>
        <c:delete val="1"/>
        <c:axPos val="b"/>
        <c:numFmt formatCode="ge" sourceLinked="1"/>
        <c:majorTickMark val="none"/>
        <c:minorTickMark val="none"/>
        <c:tickLblPos val="none"/>
        <c:crossAx val="176394624"/>
        <c:crosses val="autoZero"/>
        <c:auto val="1"/>
        <c:lblOffset val="100"/>
        <c:baseTimeUnit val="years"/>
      </c:dateAx>
      <c:valAx>
        <c:axId val="176394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3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57.61</c:v>
                </c:pt>
                <c:pt idx="1">
                  <c:v>56.88</c:v>
                </c:pt>
                <c:pt idx="2">
                  <c:v>56.48</c:v>
                </c:pt>
                <c:pt idx="3">
                  <c:v>48.24</c:v>
                </c:pt>
                <c:pt idx="4">
                  <c:v>50.19</c:v>
                </c:pt>
              </c:numCache>
            </c:numRef>
          </c:val>
          <c:extLst xmlns:c16r2="http://schemas.microsoft.com/office/drawing/2015/06/chart">
            <c:ext xmlns:c16="http://schemas.microsoft.com/office/drawing/2014/chart" uri="{C3380CC4-5D6E-409C-BE32-E72D297353CC}">
              <c16:uniqueId val="{00000000-CEFE-4B62-8A74-245664E5A179}"/>
            </c:ext>
          </c:extLst>
        </c:ser>
        <c:dLbls>
          <c:showLegendKey val="0"/>
          <c:showVal val="0"/>
          <c:showCatName val="0"/>
          <c:showSerName val="0"/>
          <c:showPercent val="0"/>
          <c:showBubbleSize val="0"/>
        </c:dLbls>
        <c:gapWidth val="150"/>
        <c:axId val="184093312"/>
        <c:axId val="18409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CEFE-4B62-8A74-245664E5A179}"/>
            </c:ext>
          </c:extLst>
        </c:ser>
        <c:dLbls>
          <c:showLegendKey val="0"/>
          <c:showVal val="0"/>
          <c:showCatName val="0"/>
          <c:showSerName val="0"/>
          <c:showPercent val="0"/>
          <c:showBubbleSize val="0"/>
        </c:dLbls>
        <c:marker val="1"/>
        <c:smooth val="0"/>
        <c:axId val="184093312"/>
        <c:axId val="184095488"/>
      </c:lineChart>
      <c:dateAx>
        <c:axId val="184093312"/>
        <c:scaling>
          <c:orientation val="minMax"/>
        </c:scaling>
        <c:delete val="1"/>
        <c:axPos val="b"/>
        <c:numFmt formatCode="ge" sourceLinked="1"/>
        <c:majorTickMark val="none"/>
        <c:minorTickMark val="none"/>
        <c:tickLblPos val="none"/>
        <c:crossAx val="184095488"/>
        <c:crosses val="autoZero"/>
        <c:auto val="1"/>
        <c:lblOffset val="100"/>
        <c:baseTimeUnit val="years"/>
      </c:dateAx>
      <c:valAx>
        <c:axId val="1840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4.99</c:v>
                </c:pt>
                <c:pt idx="1">
                  <c:v>4.51</c:v>
                </c:pt>
                <c:pt idx="2">
                  <c:v>4.3899999999999997</c:v>
                </c:pt>
                <c:pt idx="3">
                  <c:v>3.08</c:v>
                </c:pt>
                <c:pt idx="4">
                  <c:v>4.1500000000000004</c:v>
                </c:pt>
              </c:numCache>
            </c:numRef>
          </c:val>
          <c:extLst xmlns:c16r2="http://schemas.microsoft.com/office/drawing/2015/06/chart">
            <c:ext xmlns:c16="http://schemas.microsoft.com/office/drawing/2014/chart" uri="{C3380CC4-5D6E-409C-BE32-E72D297353CC}">
              <c16:uniqueId val="{00000000-8B16-4780-9FF0-C6542F5EB207}"/>
            </c:ext>
          </c:extLst>
        </c:ser>
        <c:dLbls>
          <c:showLegendKey val="0"/>
          <c:showVal val="0"/>
          <c:showCatName val="0"/>
          <c:showSerName val="0"/>
          <c:showPercent val="0"/>
          <c:showBubbleSize val="0"/>
        </c:dLbls>
        <c:gapWidth val="150"/>
        <c:axId val="184122368"/>
        <c:axId val="18413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8B16-4780-9FF0-C6542F5EB207}"/>
            </c:ext>
          </c:extLst>
        </c:ser>
        <c:dLbls>
          <c:showLegendKey val="0"/>
          <c:showVal val="0"/>
          <c:showCatName val="0"/>
          <c:showSerName val="0"/>
          <c:showPercent val="0"/>
          <c:showBubbleSize val="0"/>
        </c:dLbls>
        <c:marker val="1"/>
        <c:smooth val="0"/>
        <c:axId val="184122368"/>
        <c:axId val="184132736"/>
      </c:lineChart>
      <c:dateAx>
        <c:axId val="184122368"/>
        <c:scaling>
          <c:orientation val="minMax"/>
        </c:scaling>
        <c:delete val="1"/>
        <c:axPos val="b"/>
        <c:numFmt formatCode="ge" sourceLinked="1"/>
        <c:majorTickMark val="none"/>
        <c:minorTickMark val="none"/>
        <c:tickLblPos val="none"/>
        <c:crossAx val="184132736"/>
        <c:crosses val="autoZero"/>
        <c:auto val="1"/>
        <c:lblOffset val="100"/>
        <c:baseTimeUnit val="years"/>
      </c:dateAx>
      <c:valAx>
        <c:axId val="1841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8F6-4F56-83BA-01A24773CA9F}"/>
            </c:ext>
          </c:extLst>
        </c:ser>
        <c:dLbls>
          <c:showLegendKey val="0"/>
          <c:showVal val="0"/>
          <c:showCatName val="0"/>
          <c:showSerName val="0"/>
          <c:showPercent val="0"/>
          <c:showBubbleSize val="0"/>
        </c:dLbls>
        <c:gapWidth val="150"/>
        <c:axId val="208950784"/>
        <c:axId val="20895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08F6-4F56-83BA-01A24773CA9F}"/>
            </c:ext>
          </c:extLst>
        </c:ser>
        <c:dLbls>
          <c:showLegendKey val="0"/>
          <c:showVal val="0"/>
          <c:showCatName val="0"/>
          <c:showSerName val="0"/>
          <c:showPercent val="0"/>
          <c:showBubbleSize val="0"/>
        </c:dLbls>
        <c:marker val="1"/>
        <c:smooth val="0"/>
        <c:axId val="208950784"/>
        <c:axId val="208952704"/>
      </c:lineChart>
      <c:dateAx>
        <c:axId val="208950784"/>
        <c:scaling>
          <c:orientation val="minMax"/>
        </c:scaling>
        <c:delete val="1"/>
        <c:axPos val="b"/>
        <c:numFmt formatCode="ge" sourceLinked="1"/>
        <c:majorTickMark val="none"/>
        <c:minorTickMark val="none"/>
        <c:tickLblPos val="none"/>
        <c:crossAx val="208952704"/>
        <c:crosses val="autoZero"/>
        <c:auto val="1"/>
        <c:lblOffset val="100"/>
        <c:baseTimeUnit val="years"/>
      </c:dateAx>
      <c:valAx>
        <c:axId val="208952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9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2093.85</c:v>
                </c:pt>
                <c:pt idx="1">
                  <c:v>2020.86</c:v>
                </c:pt>
                <c:pt idx="2">
                  <c:v>1379.78</c:v>
                </c:pt>
                <c:pt idx="3">
                  <c:v>1271.99</c:v>
                </c:pt>
                <c:pt idx="4">
                  <c:v>1417.31</c:v>
                </c:pt>
              </c:numCache>
            </c:numRef>
          </c:val>
          <c:extLst xmlns:c16r2="http://schemas.microsoft.com/office/drawing/2015/06/chart">
            <c:ext xmlns:c16="http://schemas.microsoft.com/office/drawing/2014/chart" uri="{C3380CC4-5D6E-409C-BE32-E72D297353CC}">
              <c16:uniqueId val="{00000000-AB2F-4EA9-84E7-2019C5E950D9}"/>
            </c:ext>
          </c:extLst>
        </c:ser>
        <c:dLbls>
          <c:showLegendKey val="0"/>
          <c:showVal val="0"/>
          <c:showCatName val="0"/>
          <c:showSerName val="0"/>
          <c:showPercent val="0"/>
          <c:showBubbleSize val="0"/>
        </c:dLbls>
        <c:gapWidth val="150"/>
        <c:axId val="208980224"/>
        <c:axId val="20899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AB2F-4EA9-84E7-2019C5E950D9}"/>
            </c:ext>
          </c:extLst>
        </c:ser>
        <c:dLbls>
          <c:showLegendKey val="0"/>
          <c:showVal val="0"/>
          <c:showCatName val="0"/>
          <c:showSerName val="0"/>
          <c:showPercent val="0"/>
          <c:showBubbleSize val="0"/>
        </c:dLbls>
        <c:marker val="1"/>
        <c:smooth val="0"/>
        <c:axId val="208980224"/>
        <c:axId val="208994688"/>
      </c:lineChart>
      <c:dateAx>
        <c:axId val="208980224"/>
        <c:scaling>
          <c:orientation val="minMax"/>
        </c:scaling>
        <c:delete val="1"/>
        <c:axPos val="b"/>
        <c:numFmt formatCode="ge" sourceLinked="1"/>
        <c:majorTickMark val="none"/>
        <c:minorTickMark val="none"/>
        <c:tickLblPos val="none"/>
        <c:crossAx val="208994688"/>
        <c:crosses val="autoZero"/>
        <c:auto val="1"/>
        <c:lblOffset val="100"/>
        <c:baseTimeUnit val="years"/>
      </c:dateAx>
      <c:valAx>
        <c:axId val="208994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9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262.37</c:v>
                </c:pt>
                <c:pt idx="1">
                  <c:v>254.7</c:v>
                </c:pt>
                <c:pt idx="2">
                  <c:v>245.37</c:v>
                </c:pt>
                <c:pt idx="3">
                  <c:v>210.39</c:v>
                </c:pt>
                <c:pt idx="4">
                  <c:v>201.19</c:v>
                </c:pt>
              </c:numCache>
            </c:numRef>
          </c:val>
          <c:extLst xmlns:c16r2="http://schemas.microsoft.com/office/drawing/2015/06/chart">
            <c:ext xmlns:c16="http://schemas.microsoft.com/office/drawing/2014/chart" uri="{C3380CC4-5D6E-409C-BE32-E72D297353CC}">
              <c16:uniqueId val="{00000000-2AB9-43A6-B403-AE9B3562F20A}"/>
            </c:ext>
          </c:extLst>
        </c:ser>
        <c:dLbls>
          <c:showLegendKey val="0"/>
          <c:showVal val="0"/>
          <c:showCatName val="0"/>
          <c:showSerName val="0"/>
          <c:showPercent val="0"/>
          <c:showBubbleSize val="0"/>
        </c:dLbls>
        <c:gapWidth val="150"/>
        <c:axId val="209025664"/>
        <c:axId val="20902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2AB9-43A6-B403-AE9B3562F20A}"/>
            </c:ext>
          </c:extLst>
        </c:ser>
        <c:dLbls>
          <c:showLegendKey val="0"/>
          <c:showVal val="0"/>
          <c:showCatName val="0"/>
          <c:showSerName val="0"/>
          <c:showPercent val="0"/>
          <c:showBubbleSize val="0"/>
        </c:dLbls>
        <c:marker val="1"/>
        <c:smooth val="0"/>
        <c:axId val="209025664"/>
        <c:axId val="209027840"/>
      </c:lineChart>
      <c:dateAx>
        <c:axId val="209025664"/>
        <c:scaling>
          <c:orientation val="minMax"/>
        </c:scaling>
        <c:delete val="1"/>
        <c:axPos val="b"/>
        <c:numFmt formatCode="ge" sourceLinked="1"/>
        <c:majorTickMark val="none"/>
        <c:minorTickMark val="none"/>
        <c:tickLblPos val="none"/>
        <c:crossAx val="209027840"/>
        <c:crosses val="autoZero"/>
        <c:auto val="1"/>
        <c:lblOffset val="100"/>
        <c:baseTimeUnit val="years"/>
      </c:dateAx>
      <c:valAx>
        <c:axId val="209027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0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98.61</c:v>
                </c:pt>
                <c:pt idx="1">
                  <c:v>112.3</c:v>
                </c:pt>
                <c:pt idx="2">
                  <c:v>109.63</c:v>
                </c:pt>
                <c:pt idx="3">
                  <c:v>103.52</c:v>
                </c:pt>
                <c:pt idx="4">
                  <c:v>98.94</c:v>
                </c:pt>
              </c:numCache>
            </c:numRef>
          </c:val>
          <c:extLst xmlns:c16r2="http://schemas.microsoft.com/office/drawing/2015/06/chart">
            <c:ext xmlns:c16="http://schemas.microsoft.com/office/drawing/2014/chart" uri="{C3380CC4-5D6E-409C-BE32-E72D297353CC}">
              <c16:uniqueId val="{00000000-C967-4043-87DD-369DCF20AED9}"/>
            </c:ext>
          </c:extLst>
        </c:ser>
        <c:dLbls>
          <c:showLegendKey val="0"/>
          <c:showVal val="0"/>
          <c:showCatName val="0"/>
          <c:showSerName val="0"/>
          <c:showPercent val="0"/>
          <c:showBubbleSize val="0"/>
        </c:dLbls>
        <c:gapWidth val="150"/>
        <c:axId val="209053184"/>
        <c:axId val="20905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C967-4043-87DD-369DCF20AED9}"/>
            </c:ext>
          </c:extLst>
        </c:ser>
        <c:dLbls>
          <c:showLegendKey val="0"/>
          <c:showVal val="0"/>
          <c:showCatName val="0"/>
          <c:showSerName val="0"/>
          <c:showPercent val="0"/>
          <c:showBubbleSize val="0"/>
        </c:dLbls>
        <c:marker val="1"/>
        <c:smooth val="0"/>
        <c:axId val="209053184"/>
        <c:axId val="209055104"/>
      </c:lineChart>
      <c:dateAx>
        <c:axId val="209053184"/>
        <c:scaling>
          <c:orientation val="minMax"/>
        </c:scaling>
        <c:delete val="1"/>
        <c:axPos val="b"/>
        <c:numFmt formatCode="ge" sourceLinked="1"/>
        <c:majorTickMark val="none"/>
        <c:minorTickMark val="none"/>
        <c:tickLblPos val="none"/>
        <c:crossAx val="209055104"/>
        <c:crosses val="autoZero"/>
        <c:auto val="1"/>
        <c:lblOffset val="100"/>
        <c:baseTimeUnit val="years"/>
      </c:dateAx>
      <c:valAx>
        <c:axId val="20905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0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190.01</c:v>
                </c:pt>
                <c:pt idx="1">
                  <c:v>165.72</c:v>
                </c:pt>
                <c:pt idx="2">
                  <c:v>169.56</c:v>
                </c:pt>
                <c:pt idx="3">
                  <c:v>178.03</c:v>
                </c:pt>
                <c:pt idx="4">
                  <c:v>185.99</c:v>
                </c:pt>
              </c:numCache>
            </c:numRef>
          </c:val>
          <c:extLst xmlns:c16r2="http://schemas.microsoft.com/office/drawing/2015/06/chart">
            <c:ext xmlns:c16="http://schemas.microsoft.com/office/drawing/2014/chart" uri="{C3380CC4-5D6E-409C-BE32-E72D297353CC}">
              <c16:uniqueId val="{00000000-4C7A-4172-9A4A-02045AAE1C26}"/>
            </c:ext>
          </c:extLst>
        </c:ser>
        <c:dLbls>
          <c:showLegendKey val="0"/>
          <c:showVal val="0"/>
          <c:showCatName val="0"/>
          <c:showSerName val="0"/>
          <c:showPercent val="0"/>
          <c:showBubbleSize val="0"/>
        </c:dLbls>
        <c:gapWidth val="150"/>
        <c:axId val="209163776"/>
        <c:axId val="20916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4C7A-4172-9A4A-02045AAE1C26}"/>
            </c:ext>
          </c:extLst>
        </c:ser>
        <c:dLbls>
          <c:showLegendKey val="0"/>
          <c:showVal val="0"/>
          <c:showCatName val="0"/>
          <c:showSerName val="0"/>
          <c:showPercent val="0"/>
          <c:showBubbleSize val="0"/>
        </c:dLbls>
        <c:marker val="1"/>
        <c:smooth val="0"/>
        <c:axId val="209163776"/>
        <c:axId val="209165696"/>
      </c:lineChart>
      <c:dateAx>
        <c:axId val="209163776"/>
        <c:scaling>
          <c:orientation val="minMax"/>
        </c:scaling>
        <c:delete val="1"/>
        <c:axPos val="b"/>
        <c:numFmt formatCode="ge" sourceLinked="1"/>
        <c:majorTickMark val="none"/>
        <c:minorTickMark val="none"/>
        <c:tickLblPos val="none"/>
        <c:crossAx val="209165696"/>
        <c:crosses val="autoZero"/>
        <c:auto val="1"/>
        <c:lblOffset val="100"/>
        <c:baseTimeUnit val="years"/>
      </c:dateAx>
      <c:valAx>
        <c:axId val="2091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1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38" zoomScale="110" zoomScaleNormal="11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岩手県　雫石町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16708</v>
      </c>
      <c r="AM8" s="70"/>
      <c r="AN8" s="70"/>
      <c r="AO8" s="70"/>
      <c r="AP8" s="70"/>
      <c r="AQ8" s="70"/>
      <c r="AR8" s="70"/>
      <c r="AS8" s="70"/>
      <c r="AT8" s="66">
        <f>データ!$S$6</f>
        <v>608.82000000000005</v>
      </c>
      <c r="AU8" s="67"/>
      <c r="AV8" s="67"/>
      <c r="AW8" s="67"/>
      <c r="AX8" s="67"/>
      <c r="AY8" s="67"/>
      <c r="AZ8" s="67"/>
      <c r="BA8" s="67"/>
      <c r="BB8" s="69">
        <f>データ!$T$6</f>
        <v>27.44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87.52</v>
      </c>
      <c r="J10" s="67"/>
      <c r="K10" s="67"/>
      <c r="L10" s="67"/>
      <c r="M10" s="67"/>
      <c r="N10" s="67"/>
      <c r="O10" s="68"/>
      <c r="P10" s="69">
        <f>データ!$P$6</f>
        <v>88.08</v>
      </c>
      <c r="Q10" s="69"/>
      <c r="R10" s="69"/>
      <c r="S10" s="69"/>
      <c r="T10" s="69"/>
      <c r="U10" s="69"/>
      <c r="V10" s="69"/>
      <c r="W10" s="70">
        <f>データ!$Q$6</f>
        <v>3164</v>
      </c>
      <c r="X10" s="70"/>
      <c r="Y10" s="70"/>
      <c r="Z10" s="70"/>
      <c r="AA10" s="70"/>
      <c r="AB10" s="70"/>
      <c r="AC10" s="70"/>
      <c r="AD10" s="2"/>
      <c r="AE10" s="2"/>
      <c r="AF10" s="2"/>
      <c r="AG10" s="2"/>
      <c r="AH10" s="4"/>
      <c r="AI10" s="4"/>
      <c r="AJ10" s="4"/>
      <c r="AK10" s="4"/>
      <c r="AL10" s="70">
        <f>データ!$U$6</f>
        <v>14609</v>
      </c>
      <c r="AM10" s="70"/>
      <c r="AN10" s="70"/>
      <c r="AO10" s="70"/>
      <c r="AP10" s="70"/>
      <c r="AQ10" s="70"/>
      <c r="AR10" s="70"/>
      <c r="AS10" s="70"/>
      <c r="AT10" s="66">
        <f>データ!$V$6</f>
        <v>91.65</v>
      </c>
      <c r="AU10" s="67"/>
      <c r="AV10" s="67"/>
      <c r="AW10" s="67"/>
      <c r="AX10" s="67"/>
      <c r="AY10" s="67"/>
      <c r="AZ10" s="67"/>
      <c r="BA10" s="67"/>
      <c r="BB10" s="69">
        <f>データ!$W$6</f>
        <v>159.4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4FFhccs7exb2vrXIeEYB4BPHLdVgZa+uGmw+ZxBQM7kb/LeV2YnM/H7Q+TVIQcXMaDyaSYuoBdrbzc4HYJtjQ==" saltValue="vqmzzWIJ7GAfxFzEwxRb0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33014</v>
      </c>
      <c r="D6" s="34">
        <f t="shared" si="3"/>
        <v>46</v>
      </c>
      <c r="E6" s="34">
        <f t="shared" si="3"/>
        <v>1</v>
      </c>
      <c r="F6" s="34">
        <f t="shared" si="3"/>
        <v>0</v>
      </c>
      <c r="G6" s="34">
        <f t="shared" si="3"/>
        <v>1</v>
      </c>
      <c r="H6" s="34" t="str">
        <f t="shared" si="3"/>
        <v>岩手県　雫石町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87.52</v>
      </c>
      <c r="P6" s="35">
        <f t="shared" si="3"/>
        <v>88.08</v>
      </c>
      <c r="Q6" s="35">
        <f t="shared" si="3"/>
        <v>3164</v>
      </c>
      <c r="R6" s="35">
        <f t="shared" si="3"/>
        <v>16708</v>
      </c>
      <c r="S6" s="35">
        <f t="shared" si="3"/>
        <v>608.82000000000005</v>
      </c>
      <c r="T6" s="35">
        <f t="shared" si="3"/>
        <v>27.44</v>
      </c>
      <c r="U6" s="35">
        <f t="shared" si="3"/>
        <v>14609</v>
      </c>
      <c r="V6" s="35">
        <f t="shared" si="3"/>
        <v>91.65</v>
      </c>
      <c r="W6" s="35">
        <f t="shared" si="3"/>
        <v>159.4</v>
      </c>
      <c r="X6" s="36">
        <f>IF(X7="",NA(),X7)</f>
        <v>107.3</v>
      </c>
      <c r="Y6" s="36">
        <f t="shared" ref="Y6:AG6" si="4">IF(Y7="",NA(),Y7)</f>
        <v>116.43</v>
      </c>
      <c r="Z6" s="36">
        <f t="shared" si="4"/>
        <v>115.07</v>
      </c>
      <c r="AA6" s="36">
        <f t="shared" si="4"/>
        <v>108.07</v>
      </c>
      <c r="AB6" s="36">
        <f t="shared" si="4"/>
        <v>107.04</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2093.85</v>
      </c>
      <c r="AU6" s="36">
        <f t="shared" ref="AU6:BC6" si="6">IF(AU7="",NA(),AU7)</f>
        <v>2020.86</v>
      </c>
      <c r="AV6" s="36">
        <f t="shared" si="6"/>
        <v>1379.78</v>
      </c>
      <c r="AW6" s="36">
        <f t="shared" si="6"/>
        <v>1271.99</v>
      </c>
      <c r="AX6" s="36">
        <f t="shared" si="6"/>
        <v>1417.31</v>
      </c>
      <c r="AY6" s="36">
        <f t="shared" si="6"/>
        <v>406.37</v>
      </c>
      <c r="AZ6" s="36">
        <f t="shared" si="6"/>
        <v>398.29</v>
      </c>
      <c r="BA6" s="36">
        <f t="shared" si="6"/>
        <v>388.67</v>
      </c>
      <c r="BB6" s="36">
        <f t="shared" si="6"/>
        <v>355.27</v>
      </c>
      <c r="BC6" s="36">
        <f t="shared" si="6"/>
        <v>359.7</v>
      </c>
      <c r="BD6" s="35" t="str">
        <f>IF(BD7="","",IF(BD7="-","【-】","【"&amp;SUBSTITUTE(TEXT(BD7,"#,##0.00"),"-","△")&amp;"】"))</f>
        <v>【261.93】</v>
      </c>
      <c r="BE6" s="36">
        <f>IF(BE7="",NA(),BE7)</f>
        <v>262.37</v>
      </c>
      <c r="BF6" s="36">
        <f t="shared" ref="BF6:BN6" si="7">IF(BF7="",NA(),BF7)</f>
        <v>254.7</v>
      </c>
      <c r="BG6" s="36">
        <f t="shared" si="7"/>
        <v>245.37</v>
      </c>
      <c r="BH6" s="36">
        <f t="shared" si="7"/>
        <v>210.39</v>
      </c>
      <c r="BI6" s="36">
        <f t="shared" si="7"/>
        <v>201.19</v>
      </c>
      <c r="BJ6" s="36">
        <f t="shared" si="7"/>
        <v>442.54</v>
      </c>
      <c r="BK6" s="36">
        <f t="shared" si="7"/>
        <v>431</v>
      </c>
      <c r="BL6" s="36">
        <f t="shared" si="7"/>
        <v>422.5</v>
      </c>
      <c r="BM6" s="36">
        <f t="shared" si="7"/>
        <v>458.27</v>
      </c>
      <c r="BN6" s="36">
        <f t="shared" si="7"/>
        <v>447.01</v>
      </c>
      <c r="BO6" s="35" t="str">
        <f>IF(BO7="","",IF(BO7="-","【-】","【"&amp;SUBSTITUTE(TEXT(BO7,"#,##0.00"),"-","△")&amp;"】"))</f>
        <v>【270.46】</v>
      </c>
      <c r="BP6" s="36">
        <f>IF(BP7="",NA(),BP7)</f>
        <v>98.61</v>
      </c>
      <c r="BQ6" s="36">
        <f t="shared" ref="BQ6:BY6" si="8">IF(BQ7="",NA(),BQ7)</f>
        <v>112.3</v>
      </c>
      <c r="BR6" s="36">
        <f t="shared" si="8"/>
        <v>109.63</v>
      </c>
      <c r="BS6" s="36">
        <f t="shared" si="8"/>
        <v>103.52</v>
      </c>
      <c r="BT6" s="36">
        <f t="shared" si="8"/>
        <v>98.94</v>
      </c>
      <c r="BU6" s="36">
        <f t="shared" si="8"/>
        <v>98.6</v>
      </c>
      <c r="BV6" s="36">
        <f t="shared" si="8"/>
        <v>100.82</v>
      </c>
      <c r="BW6" s="36">
        <f t="shared" si="8"/>
        <v>101.64</v>
      </c>
      <c r="BX6" s="36">
        <f t="shared" si="8"/>
        <v>96.77</v>
      </c>
      <c r="BY6" s="36">
        <f t="shared" si="8"/>
        <v>95.81</v>
      </c>
      <c r="BZ6" s="35" t="str">
        <f>IF(BZ7="","",IF(BZ7="-","【-】","【"&amp;SUBSTITUTE(TEXT(BZ7,"#,##0.00"),"-","△")&amp;"】"))</f>
        <v>【103.91】</v>
      </c>
      <c r="CA6" s="36">
        <f>IF(CA7="",NA(),CA7)</f>
        <v>190.01</v>
      </c>
      <c r="CB6" s="36">
        <f t="shared" ref="CB6:CJ6" si="9">IF(CB7="",NA(),CB7)</f>
        <v>165.72</v>
      </c>
      <c r="CC6" s="36">
        <f t="shared" si="9"/>
        <v>169.56</v>
      </c>
      <c r="CD6" s="36">
        <f t="shared" si="9"/>
        <v>178.03</v>
      </c>
      <c r="CE6" s="36">
        <f t="shared" si="9"/>
        <v>185.99</v>
      </c>
      <c r="CF6" s="36">
        <f t="shared" si="9"/>
        <v>181.67</v>
      </c>
      <c r="CG6" s="36">
        <f t="shared" si="9"/>
        <v>179.55</v>
      </c>
      <c r="CH6" s="36">
        <f t="shared" si="9"/>
        <v>179.16</v>
      </c>
      <c r="CI6" s="36">
        <f t="shared" si="9"/>
        <v>187.18</v>
      </c>
      <c r="CJ6" s="36">
        <f t="shared" si="9"/>
        <v>189.58</v>
      </c>
      <c r="CK6" s="35" t="str">
        <f>IF(CK7="","",IF(CK7="-","【-】","【"&amp;SUBSTITUTE(TEXT(CK7,"#,##0.00"),"-","△")&amp;"】"))</f>
        <v>【167.11】</v>
      </c>
      <c r="CL6" s="36">
        <f>IF(CL7="",NA(),CL7)</f>
        <v>43.8</v>
      </c>
      <c r="CM6" s="36">
        <f t="shared" ref="CM6:CU6" si="10">IF(CM7="",NA(),CM7)</f>
        <v>43.39</v>
      </c>
      <c r="CN6" s="36">
        <f t="shared" si="10"/>
        <v>43.48</v>
      </c>
      <c r="CO6" s="36">
        <f t="shared" si="10"/>
        <v>62.84</v>
      </c>
      <c r="CP6" s="36">
        <f t="shared" si="10"/>
        <v>67.39</v>
      </c>
      <c r="CQ6" s="36">
        <f t="shared" si="10"/>
        <v>53.61</v>
      </c>
      <c r="CR6" s="36">
        <f t="shared" si="10"/>
        <v>53.52</v>
      </c>
      <c r="CS6" s="36">
        <f t="shared" si="10"/>
        <v>54.24</v>
      </c>
      <c r="CT6" s="36">
        <f t="shared" si="10"/>
        <v>55.88</v>
      </c>
      <c r="CU6" s="36">
        <f t="shared" si="10"/>
        <v>55.22</v>
      </c>
      <c r="CV6" s="35" t="str">
        <f>IF(CV7="","",IF(CV7="-","【-】","【"&amp;SUBSTITUTE(TEXT(CV7,"#,##0.00"),"-","△")&amp;"】"))</f>
        <v>【60.27】</v>
      </c>
      <c r="CW6" s="36">
        <f>IF(CW7="",NA(),CW7)</f>
        <v>84.87</v>
      </c>
      <c r="CX6" s="36">
        <f t="shared" ref="CX6:DF6" si="11">IF(CX7="",NA(),CX7)</f>
        <v>85.17</v>
      </c>
      <c r="CY6" s="36">
        <f t="shared" si="11"/>
        <v>84.34</v>
      </c>
      <c r="CZ6" s="36">
        <f t="shared" si="11"/>
        <v>80.959999999999994</v>
      </c>
      <c r="DA6" s="36">
        <f t="shared" si="11"/>
        <v>74.5</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57.61</v>
      </c>
      <c r="DI6" s="36">
        <f t="shared" ref="DI6:DQ6" si="12">IF(DI7="",NA(),DI7)</f>
        <v>56.88</v>
      </c>
      <c r="DJ6" s="36">
        <f t="shared" si="12"/>
        <v>56.48</v>
      </c>
      <c r="DK6" s="36">
        <f t="shared" si="12"/>
        <v>48.24</v>
      </c>
      <c r="DL6" s="36">
        <f t="shared" si="12"/>
        <v>50.19</v>
      </c>
      <c r="DM6" s="36">
        <f t="shared" si="12"/>
        <v>46.67</v>
      </c>
      <c r="DN6" s="36">
        <f t="shared" si="12"/>
        <v>47.7</v>
      </c>
      <c r="DO6" s="36">
        <f t="shared" si="12"/>
        <v>48.14</v>
      </c>
      <c r="DP6" s="36">
        <f t="shared" si="12"/>
        <v>46.61</v>
      </c>
      <c r="DQ6" s="36">
        <f t="shared" si="12"/>
        <v>47.97</v>
      </c>
      <c r="DR6" s="35" t="str">
        <f>IF(DR7="","",IF(DR7="-","【-】","【"&amp;SUBSTITUTE(TEXT(DR7,"#,##0.00"),"-","△")&amp;"】"))</f>
        <v>【48.85】</v>
      </c>
      <c r="DS6" s="36">
        <f>IF(DS7="",NA(),DS7)</f>
        <v>4.99</v>
      </c>
      <c r="DT6" s="36">
        <f t="shared" ref="DT6:EB6" si="13">IF(DT7="",NA(),DT7)</f>
        <v>4.51</v>
      </c>
      <c r="DU6" s="36">
        <f t="shared" si="13"/>
        <v>4.3899999999999997</v>
      </c>
      <c r="DV6" s="36">
        <f t="shared" si="13"/>
        <v>3.08</v>
      </c>
      <c r="DW6" s="36">
        <f t="shared" si="13"/>
        <v>4.1500000000000004</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0.11</v>
      </c>
      <c r="EE6" s="35">
        <f t="shared" ref="EE6:EM6" si="14">IF(EE7="",NA(),EE7)</f>
        <v>0</v>
      </c>
      <c r="EF6" s="36">
        <f t="shared" si="14"/>
        <v>0.16</v>
      </c>
      <c r="EG6" s="36">
        <f t="shared" si="14"/>
        <v>0.36</v>
      </c>
      <c r="EH6" s="36">
        <f t="shared" si="14"/>
        <v>0.16</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2">
      <c r="A7" s="29"/>
      <c r="B7" s="38">
        <v>2018</v>
      </c>
      <c r="C7" s="38">
        <v>33014</v>
      </c>
      <c r="D7" s="38">
        <v>46</v>
      </c>
      <c r="E7" s="38">
        <v>1</v>
      </c>
      <c r="F7" s="38">
        <v>0</v>
      </c>
      <c r="G7" s="38">
        <v>1</v>
      </c>
      <c r="H7" s="38" t="s">
        <v>93</v>
      </c>
      <c r="I7" s="38" t="s">
        <v>94</v>
      </c>
      <c r="J7" s="38" t="s">
        <v>95</v>
      </c>
      <c r="K7" s="38" t="s">
        <v>96</v>
      </c>
      <c r="L7" s="38" t="s">
        <v>97</v>
      </c>
      <c r="M7" s="38" t="s">
        <v>98</v>
      </c>
      <c r="N7" s="39" t="s">
        <v>99</v>
      </c>
      <c r="O7" s="39">
        <v>87.52</v>
      </c>
      <c r="P7" s="39">
        <v>88.08</v>
      </c>
      <c r="Q7" s="39">
        <v>3164</v>
      </c>
      <c r="R7" s="39">
        <v>16708</v>
      </c>
      <c r="S7" s="39">
        <v>608.82000000000005</v>
      </c>
      <c r="T7" s="39">
        <v>27.44</v>
      </c>
      <c r="U7" s="39">
        <v>14609</v>
      </c>
      <c r="V7" s="39">
        <v>91.65</v>
      </c>
      <c r="W7" s="39">
        <v>159.4</v>
      </c>
      <c r="X7" s="39">
        <v>107.3</v>
      </c>
      <c r="Y7" s="39">
        <v>116.43</v>
      </c>
      <c r="Z7" s="39">
        <v>115.07</v>
      </c>
      <c r="AA7" s="39">
        <v>108.07</v>
      </c>
      <c r="AB7" s="39">
        <v>107.04</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2093.85</v>
      </c>
      <c r="AU7" s="39">
        <v>2020.86</v>
      </c>
      <c r="AV7" s="39">
        <v>1379.78</v>
      </c>
      <c r="AW7" s="39">
        <v>1271.99</v>
      </c>
      <c r="AX7" s="39">
        <v>1417.31</v>
      </c>
      <c r="AY7" s="39">
        <v>406.37</v>
      </c>
      <c r="AZ7" s="39">
        <v>398.29</v>
      </c>
      <c r="BA7" s="39">
        <v>388.67</v>
      </c>
      <c r="BB7" s="39">
        <v>355.27</v>
      </c>
      <c r="BC7" s="39">
        <v>359.7</v>
      </c>
      <c r="BD7" s="39">
        <v>261.93</v>
      </c>
      <c r="BE7" s="39">
        <v>262.37</v>
      </c>
      <c r="BF7" s="39">
        <v>254.7</v>
      </c>
      <c r="BG7" s="39">
        <v>245.37</v>
      </c>
      <c r="BH7" s="39">
        <v>210.39</v>
      </c>
      <c r="BI7" s="39">
        <v>201.19</v>
      </c>
      <c r="BJ7" s="39">
        <v>442.54</v>
      </c>
      <c r="BK7" s="39">
        <v>431</v>
      </c>
      <c r="BL7" s="39">
        <v>422.5</v>
      </c>
      <c r="BM7" s="39">
        <v>458.27</v>
      </c>
      <c r="BN7" s="39">
        <v>447.01</v>
      </c>
      <c r="BO7" s="39">
        <v>270.45999999999998</v>
      </c>
      <c r="BP7" s="39">
        <v>98.61</v>
      </c>
      <c r="BQ7" s="39">
        <v>112.3</v>
      </c>
      <c r="BR7" s="39">
        <v>109.63</v>
      </c>
      <c r="BS7" s="39">
        <v>103.52</v>
      </c>
      <c r="BT7" s="39">
        <v>98.94</v>
      </c>
      <c r="BU7" s="39">
        <v>98.6</v>
      </c>
      <c r="BV7" s="39">
        <v>100.82</v>
      </c>
      <c r="BW7" s="39">
        <v>101.64</v>
      </c>
      <c r="BX7" s="39">
        <v>96.77</v>
      </c>
      <c r="BY7" s="39">
        <v>95.81</v>
      </c>
      <c r="BZ7" s="39">
        <v>103.91</v>
      </c>
      <c r="CA7" s="39">
        <v>190.01</v>
      </c>
      <c r="CB7" s="39">
        <v>165.72</v>
      </c>
      <c r="CC7" s="39">
        <v>169.56</v>
      </c>
      <c r="CD7" s="39">
        <v>178.03</v>
      </c>
      <c r="CE7" s="39">
        <v>185.99</v>
      </c>
      <c r="CF7" s="39">
        <v>181.67</v>
      </c>
      <c r="CG7" s="39">
        <v>179.55</v>
      </c>
      <c r="CH7" s="39">
        <v>179.16</v>
      </c>
      <c r="CI7" s="39">
        <v>187.18</v>
      </c>
      <c r="CJ7" s="39">
        <v>189.58</v>
      </c>
      <c r="CK7" s="39">
        <v>167.11</v>
      </c>
      <c r="CL7" s="39">
        <v>43.8</v>
      </c>
      <c r="CM7" s="39">
        <v>43.39</v>
      </c>
      <c r="CN7" s="39">
        <v>43.48</v>
      </c>
      <c r="CO7" s="39">
        <v>62.84</v>
      </c>
      <c r="CP7" s="39">
        <v>67.39</v>
      </c>
      <c r="CQ7" s="39">
        <v>53.61</v>
      </c>
      <c r="CR7" s="39">
        <v>53.52</v>
      </c>
      <c r="CS7" s="39">
        <v>54.24</v>
      </c>
      <c r="CT7" s="39">
        <v>55.88</v>
      </c>
      <c r="CU7" s="39">
        <v>55.22</v>
      </c>
      <c r="CV7" s="39">
        <v>60.27</v>
      </c>
      <c r="CW7" s="39">
        <v>84.87</v>
      </c>
      <c r="CX7" s="39">
        <v>85.17</v>
      </c>
      <c r="CY7" s="39">
        <v>84.34</v>
      </c>
      <c r="CZ7" s="39">
        <v>80.959999999999994</v>
      </c>
      <c r="DA7" s="39">
        <v>74.5</v>
      </c>
      <c r="DB7" s="39">
        <v>81.31</v>
      </c>
      <c r="DC7" s="39">
        <v>81.459999999999994</v>
      </c>
      <c r="DD7" s="39">
        <v>81.680000000000007</v>
      </c>
      <c r="DE7" s="39">
        <v>80.989999999999995</v>
      </c>
      <c r="DF7" s="39">
        <v>80.930000000000007</v>
      </c>
      <c r="DG7" s="39">
        <v>89.92</v>
      </c>
      <c r="DH7" s="39">
        <v>57.61</v>
      </c>
      <c r="DI7" s="39">
        <v>56.88</v>
      </c>
      <c r="DJ7" s="39">
        <v>56.48</v>
      </c>
      <c r="DK7" s="39">
        <v>48.24</v>
      </c>
      <c r="DL7" s="39">
        <v>50.19</v>
      </c>
      <c r="DM7" s="39">
        <v>46.67</v>
      </c>
      <c r="DN7" s="39">
        <v>47.7</v>
      </c>
      <c r="DO7" s="39">
        <v>48.14</v>
      </c>
      <c r="DP7" s="39">
        <v>46.61</v>
      </c>
      <c r="DQ7" s="39">
        <v>47.97</v>
      </c>
      <c r="DR7" s="39">
        <v>48.85</v>
      </c>
      <c r="DS7" s="39">
        <v>4.99</v>
      </c>
      <c r="DT7" s="39">
        <v>4.51</v>
      </c>
      <c r="DU7" s="39">
        <v>4.3899999999999997</v>
      </c>
      <c r="DV7" s="39">
        <v>3.08</v>
      </c>
      <c r="DW7" s="39">
        <v>4.1500000000000004</v>
      </c>
      <c r="DX7" s="39">
        <v>10.029999999999999</v>
      </c>
      <c r="DY7" s="39">
        <v>7.26</v>
      </c>
      <c r="DZ7" s="39">
        <v>11.13</v>
      </c>
      <c r="EA7" s="39">
        <v>10.84</v>
      </c>
      <c r="EB7" s="39">
        <v>15.33</v>
      </c>
      <c r="EC7" s="39">
        <v>17.8</v>
      </c>
      <c r="ED7" s="39">
        <v>0.11</v>
      </c>
      <c r="EE7" s="39">
        <v>0</v>
      </c>
      <c r="EF7" s="39">
        <v>0.16</v>
      </c>
      <c r="EG7" s="39">
        <v>0.36</v>
      </c>
      <c r="EH7" s="39">
        <v>0.16</v>
      </c>
      <c r="EI7" s="39">
        <v>0.68</v>
      </c>
      <c r="EJ7" s="39">
        <v>1.65</v>
      </c>
      <c r="EK7" s="39">
        <v>0.47</v>
      </c>
      <c r="EL7" s="39">
        <v>0.39</v>
      </c>
      <c r="EM7" s="39">
        <v>0.43</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2020-01-29T05:25:31Z</cp:lastPrinted>
  <dcterms:created xsi:type="dcterms:W3CDTF">2019-12-05T04:08:53Z</dcterms:created>
  <dcterms:modified xsi:type="dcterms:W3CDTF">2020-01-29T05:25:34Z</dcterms:modified>
  <cp:category/>
</cp:coreProperties>
</file>