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公営企業に係る経営比較分析表（平成30年度決算）の分析等について\"/>
    </mc:Choice>
  </mc:AlternateContent>
  <workbookProtection workbookAlgorithmName="SHA-512" workbookHashValue="sJ8hTnmy215D5+BCu/bIm0kOFQJb2scYthGqxRhGcrCVNETEnwpAWzWI4x9Mp4zOBk63UUK22FJR+/SjU6UPIw==" workbookSaltValue="in2IRQQSZoferhbHldzTUw==" workbookSpinCount="100000" lockStructure="1"/>
  <bookViews>
    <workbookView xWindow="0" yWindow="0" windowWidth="23040" windowHeight="924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<sst xmlns="http://schemas.openxmlformats.org/spreadsheetml/2006/main" count="245" uniqueCount="111">
  <si>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</si>
  <si>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</si>
  <si>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</si>
  <si>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</si>
  <si>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</si>
  <si>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</si>
  <si>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</si>
  <si>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</si>
  <si>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</si>
  <si>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</si>
  <si>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</si>
  <si>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</si>
  <si>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</si>
  <si>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</si>
  <si>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</si>
  <si>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</si>
  <si>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</si>
  <si>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</si>
  <si>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</si>
  <si>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</si>
  <si>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</si>
  <si>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</si>
  <si>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</si>
  <si>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</si>
  <si>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</si>
  <si>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</si>
  <si>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</si>
  <si>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</si>
  <si>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</si>
  <si>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</si>
  <si>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</si>
  <si>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</si>
  <si>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</si>
  <si>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</si>
  <si>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</si>
  <si>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</si>
  <si>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</si>
  <si>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</si>
  <si>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</si>
  <si>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</si>
  <si>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</si>
  <si>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</si>
  <si>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</si>
  <si>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</si>
  <si>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</si>
  <si>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</si>
  <si>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</si>
  <si>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</si>
  <si>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</si>
  <si>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</si>
  <si>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</si>
  <si>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</si>
  <si>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</si>
  <si>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</si>
  <si>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</si>
  <si>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</si>
  <si>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</si>
  <si>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</si>
  <si>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</si>
  <si>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</si>
  <si>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</si>
  <si>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</si>
  <si>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</si>
  <si>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</si>
  <si>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</si>
  <si>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</si>
  <si>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</si>
  <si>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</si>
  <si>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</si>
  <si>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</si>
  <si>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</si>
  <si>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</si>
  <si>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</si>
  <si>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</si>
  <si>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</si>
  <si>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</si>
  <si>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</si>
  <si>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</si>
  <si>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</si>
  <si>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</si>
  <si>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</si>
  <si>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</si>
  <si>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</si>
  <si>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</si>
  <si>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</si>
  <si>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</si>
  <si>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</si>
  <si>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</si>
  <si>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</si>
  <si>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</si>
  <si>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</si>
  <si>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</si>
  <si>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</si>
  <si>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</si>
  <si>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</si>
  <si>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</si>
  <si>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雫石町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</si>
  <si>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</si>
  <si>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</si>
  <si>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</si>
  <si>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</si>
  <si>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</si>
  <si>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</si>
  <si>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</si>
  <si>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</si>
  <si>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</si>
  <si>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</si>
  <si>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</si>
  <si>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法定耐用年数を超過している施設等はまだないが、多くの施設等が耐用年数の半数を過ぎており、今後さらに有形固定資産減価償却率が上昇していくことが推測される。
　ストックマネジメント等の計画を策定し、より一層、計画的に維持管理していく必要がある。</t>
    <rPh sb="45" eb="47">
      <t>コンゴ</t>
    </rPh>
    <rPh sb="62" eb="64">
      <t>ジョウショウ</t>
    </rPh>
    <rPh sb="71" eb="73">
      <t>スイソク</t>
    </rPh>
    <rPh sb="89" eb="90">
      <t>ナド</t>
    </rPh>
    <rPh sb="91" eb="93">
      <t>ケイカク</t>
    </rPh>
    <rPh sb="94" eb="96">
      <t>サクテイ</t>
    </rPh>
    <rPh sb="100" eb="102">
      <t>イッソウ</t>
    </rPh>
    <rPh sb="103" eb="106">
      <t>ケイカクテキ</t>
    </rPh>
    <rPh sb="107" eb="109">
      <t>イジ</t>
    </rPh>
    <rPh sb="109" eb="111">
      <t>カンリ</t>
    </rPh>
    <rPh sb="115" eb="117">
      <t>ヒツヨウ</t>
    </rPh>
    <phoneticPr fontId="4"/>
  </si>
  <si>
    <t>　現状から分析し、収入は、自主財源が乏しく現金化できる資産も少ない事から、一般会計からの繰入に依存している状態である。また、人口減少や地理的要因により、有収水量の増加もあまり見込めない状況にある。支出は、耐用年数を超過した施設等は無いものの、耐用年数を半分過ぎた施設が今後増加していく事から、維持管理に係る費用の増加・更新に伴う企業債残高の増などが予想される。
　これらの課題を解消するため、定期的に適正な使用料金の改定を行い、ストックマネジメントを作成し計画的な維持管理に努めていく必要がある。</t>
    <rPh sb="9" eb="11">
      <t>シュウニュウ</t>
    </rPh>
    <rPh sb="13" eb="15">
      <t>ジシュ</t>
    </rPh>
    <rPh sb="15" eb="17">
      <t>ザイゲン</t>
    </rPh>
    <rPh sb="18" eb="19">
      <t>トボ</t>
    </rPh>
    <rPh sb="21" eb="24">
      <t>ゲンキンカ</t>
    </rPh>
    <rPh sb="27" eb="29">
      <t>シサン</t>
    </rPh>
    <rPh sb="30" eb="31">
      <t>スク</t>
    </rPh>
    <rPh sb="33" eb="34">
      <t>コト</t>
    </rPh>
    <rPh sb="37" eb="39">
      <t>イッパン</t>
    </rPh>
    <rPh sb="39" eb="41">
      <t>カイケイ</t>
    </rPh>
    <rPh sb="44" eb="46">
      <t>クリイレ</t>
    </rPh>
    <rPh sb="47" eb="49">
      <t>イゾン</t>
    </rPh>
    <rPh sb="53" eb="55">
      <t>ジョウタイ</t>
    </rPh>
    <rPh sb="62" eb="64">
      <t>ジンコウ</t>
    </rPh>
    <rPh sb="64" eb="66">
      <t>ゲンショウ</t>
    </rPh>
    <rPh sb="70" eb="72">
      <t>ヨウイン</t>
    </rPh>
    <rPh sb="81" eb="83">
      <t>ゾウカ</t>
    </rPh>
    <rPh sb="87" eb="89">
      <t>ミコ</t>
    </rPh>
    <rPh sb="92" eb="94">
      <t>ジョウキョウ</t>
    </rPh>
    <rPh sb="98" eb="100">
      <t>シシュツ</t>
    </rPh>
    <rPh sb="186" eb="188">
      <t>カダイ</t>
    </rPh>
    <rPh sb="189" eb="191">
      <t>カイショウ</t>
    </rPh>
    <rPh sb="196" eb="199">
      <t>テイキテキ</t>
    </rPh>
    <rPh sb="200" eb="202">
      <t>テキセイ</t>
    </rPh>
    <rPh sb="203" eb="205">
      <t>シヨウ</t>
    </rPh>
    <rPh sb="205" eb="207">
      <t>リョウキン</t>
    </rPh>
    <rPh sb="208" eb="210">
      <t>カイテイ</t>
    </rPh>
    <rPh sb="211" eb="212">
      <t>オコナ</t>
    </rPh>
    <rPh sb="225" eb="227">
      <t>サクセイ</t>
    </rPh>
    <rPh sb="228" eb="230">
      <t>ケイカク</t>
    </rPh>
    <rPh sb="230" eb="231">
      <t>テキ</t>
    </rPh>
    <rPh sb="232" eb="234">
      <t>イジ</t>
    </rPh>
    <rPh sb="234" eb="236">
      <t>カンリ</t>
    </rPh>
    <rPh sb="237" eb="238">
      <t>ツト</t>
    </rPh>
    <rPh sb="242" eb="244">
      <t>ヒツヨウ</t>
    </rPh>
    <phoneticPr fontId="4"/>
  </si>
  <si>
    <t>①収益的収支比率は、単年度の収支状況を表す指標であり、100%以下は赤字となる。辛うじて黒字を維持しているが、収入の大半が使用料以外の収入（一般会計からの繰入）に依存しているため、使用料改定などを行い自主財源の確保に努める必要がある。②累積欠損金比率は、累積欠損金の状況を表す指標であり、当事業は欠損金が発生していないため0％である。③流動比率は、短期的な債務に対する支払能力を表す指標であり、100%以上である事が望ましい。年々上がってきてはいるが、現金化できる資産が少なく一般会計からの繰入額で賄っている状況から、より一層の自主財源確保に努める必要がある。⑤経費回収率は、汚水処理に係る費用をどの程度使用料で賄えているかを表した指標であり、100%以上が望ましい。機械の故障等により維持管理費がかさみ回収率が低下した。⑥汚水処理原価は、有収水量１㎥当たりの汚水処理に要した費用を表した指標である。年々原価が上がってきており、維持管理に係るコストが増えている事が要因と考えられる。また近年、節水モデルの生活家電の普及や人口減少の影響により有収水量の増加が見込めない事から、更なる原価高騰が推測される。⑧水洗化率は、処理区域内人口のうち、実際に水洗化し汚水処理している人口の割合を表した指標で、水質保全や使用料収入の増加の観点から100%が望ましいが、人口減少や地理的要因から今後の増加は難しい状況にある。</t>
    <rPh sb="10" eb="13">
      <t>タンネンド</t>
    </rPh>
    <rPh sb="14" eb="16">
      <t>シュウシ</t>
    </rPh>
    <rPh sb="16" eb="18">
      <t>ジョウキョウ</t>
    </rPh>
    <rPh sb="21" eb="23">
      <t>シヒョウ</t>
    </rPh>
    <rPh sb="31" eb="33">
      <t>イカ</t>
    </rPh>
    <rPh sb="34" eb="36">
      <t>アカジ</t>
    </rPh>
    <rPh sb="40" eb="41">
      <t>カロ</t>
    </rPh>
    <rPh sb="47" eb="49">
      <t>イジ</t>
    </rPh>
    <rPh sb="55" eb="57">
      <t>シュウニュウ</t>
    </rPh>
    <rPh sb="58" eb="60">
      <t>タイハン</t>
    </rPh>
    <rPh sb="90" eb="92">
      <t>シヨウ</t>
    </rPh>
    <rPh sb="92" eb="93">
      <t>リョウ</t>
    </rPh>
    <rPh sb="93" eb="95">
      <t>カイテイ</t>
    </rPh>
    <rPh sb="98" eb="99">
      <t>オコナ</t>
    </rPh>
    <rPh sb="100" eb="102">
      <t>ジシュ</t>
    </rPh>
    <rPh sb="102" eb="104">
      <t>ザイゲン</t>
    </rPh>
    <rPh sb="105" eb="107">
      <t>カクホ</t>
    </rPh>
    <rPh sb="108" eb="109">
      <t>ツト</t>
    </rPh>
    <rPh sb="111" eb="113">
      <t>ヒツヨウ</t>
    </rPh>
    <rPh sb="133" eb="135">
      <t>ジョウキョウ</t>
    </rPh>
    <rPh sb="136" eb="137">
      <t>アラワ</t>
    </rPh>
    <rPh sb="138" eb="140">
      <t>シヒョウ</t>
    </rPh>
    <rPh sb="144" eb="145">
      <t>トウ</t>
    </rPh>
    <rPh sb="145" eb="147">
      <t>ジギョウ</t>
    </rPh>
    <rPh sb="148" eb="150">
      <t>ケッソン</t>
    </rPh>
    <rPh sb="150" eb="151">
      <t>キン</t>
    </rPh>
    <rPh sb="206" eb="207">
      <t>コト</t>
    </rPh>
    <rPh sb="208" eb="209">
      <t>ノゾ</t>
    </rPh>
    <rPh sb="213" eb="214">
      <t>ネン</t>
    </rPh>
    <rPh sb="215" eb="216">
      <t>ア</t>
    </rPh>
    <rPh sb="226" eb="229">
      <t>ゲンキンカ</t>
    </rPh>
    <rPh sb="232" eb="234">
      <t>シサン</t>
    </rPh>
    <rPh sb="235" eb="236">
      <t>スク</t>
    </rPh>
    <rPh sb="249" eb="250">
      <t>マカナ</t>
    </rPh>
    <rPh sb="254" eb="256">
      <t>ジョウキョウ</t>
    </rPh>
    <rPh sb="261" eb="263">
      <t>イッソウ</t>
    </rPh>
    <rPh sb="264" eb="266">
      <t>ジシュ</t>
    </rPh>
    <rPh sb="266" eb="268">
      <t>ザイゲン</t>
    </rPh>
    <rPh sb="268" eb="270">
      <t>カクホ</t>
    </rPh>
    <rPh sb="271" eb="272">
      <t>ツト</t>
    </rPh>
    <rPh sb="274" eb="276">
      <t>ヒツヨウ</t>
    </rPh>
    <rPh sb="329" eb="330">
      <t>ノゾ</t>
    </rPh>
    <rPh sb="334" eb="336">
      <t>キカイ</t>
    </rPh>
    <rPh sb="337" eb="339">
      <t>コショウ</t>
    </rPh>
    <rPh sb="339" eb="340">
      <t>トウ</t>
    </rPh>
    <rPh sb="343" eb="345">
      <t>イジ</t>
    </rPh>
    <rPh sb="483" eb="484">
      <t>コト</t>
    </rPh>
    <rPh sb="588" eb="590">
      <t>コンゴ</t>
    </rPh>
    <rPh sb="591" eb="593">
      <t>ゾウカ</t>
    </rPh>
    <rPh sb="594" eb="595">
      <t>ムズカ</t>
    </rPh>
    <rPh sb="597" eb="599">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</si>
</sst>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13A4-499F-B3B0-08716165198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0.01</c:v>
                </c:pt>
                <c:pt idx="2">
                  <c:v>2.0499999999999998</c:v>
                </c:pt>
                <c:pt idx="3">
                  <c:v>0.01</c:v>
                </c:pt>
                <c:pt idx="4">
                  <c:v>0.01</c:v>
                </c:pt>
              </c:numCache>
            </c:numRef>
          </c:val>
          <c:smooth val="0"/>
          <c:extLst>
            <c:ext xmlns:c16="http://schemas.microsoft.com/office/drawing/2014/chart" uri="{C3380CC4-5D6E-409C-BE32-E72D297353CC}">
              <c16:uniqueId val="{00000001-13A4-499F-B3B0-08716165198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32.9</c:v>
                </c:pt>
                <c:pt idx="2">
                  <c:v>33</c:v>
                </c:pt>
                <c:pt idx="3">
                  <c:v>34.21</c:v>
                </c:pt>
                <c:pt idx="4">
                  <c:v>34.31</c:v>
                </c:pt>
              </c:numCache>
            </c:numRef>
          </c:val>
          <c:extLst>
            <c:ext xmlns:c16="http://schemas.microsoft.com/office/drawing/2014/chart" uri="{C3380CC4-5D6E-409C-BE32-E72D297353CC}">
              <c16:uniqueId val="{00000000-4FE2-46F4-A8C1-45D28B217AE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52.31</c:v>
                </c:pt>
                <c:pt idx="2">
                  <c:v>60.65</c:v>
                </c:pt>
                <c:pt idx="3">
                  <c:v>51.75</c:v>
                </c:pt>
                <c:pt idx="4">
                  <c:v>50.68</c:v>
                </c:pt>
              </c:numCache>
            </c:numRef>
          </c:val>
          <c:smooth val="0"/>
          <c:extLst>
            <c:ext xmlns:c16="http://schemas.microsoft.com/office/drawing/2014/chart" uri="{C3380CC4-5D6E-409C-BE32-E72D297353CC}">
              <c16:uniqueId val="{00000001-4FE2-46F4-A8C1-45D28B217AE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68.8</c:v>
                </c:pt>
                <c:pt idx="2">
                  <c:v>70.180000000000007</c:v>
                </c:pt>
                <c:pt idx="3">
                  <c:v>70.86</c:v>
                </c:pt>
                <c:pt idx="4">
                  <c:v>71.3</c:v>
                </c:pt>
              </c:numCache>
            </c:numRef>
          </c:val>
          <c:extLst>
            <c:ext xmlns:c16="http://schemas.microsoft.com/office/drawing/2014/chart" uri="{C3380CC4-5D6E-409C-BE32-E72D297353CC}">
              <c16:uniqueId val="{00000000-3316-4AC1-B2A8-EEB2C7FE1AE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84.32</c:v>
                </c:pt>
                <c:pt idx="2">
                  <c:v>84.58</c:v>
                </c:pt>
                <c:pt idx="3">
                  <c:v>84.84</c:v>
                </c:pt>
                <c:pt idx="4">
                  <c:v>84.86</c:v>
                </c:pt>
              </c:numCache>
            </c:numRef>
          </c:val>
          <c:smooth val="0"/>
          <c:extLst>
            <c:ext xmlns:c16="http://schemas.microsoft.com/office/drawing/2014/chart" uri="{C3380CC4-5D6E-409C-BE32-E72D297353CC}">
              <c16:uniqueId val="{00000001-3316-4AC1-B2A8-EEB2C7FE1AE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101.09</c:v>
                </c:pt>
                <c:pt idx="2">
                  <c:v>100.65</c:v>
                </c:pt>
                <c:pt idx="3">
                  <c:v>101.87</c:v>
                </c:pt>
                <c:pt idx="4">
                  <c:v>100.67</c:v>
                </c:pt>
              </c:numCache>
            </c:numRef>
          </c:val>
          <c:extLst>
            <c:ext xmlns:c16="http://schemas.microsoft.com/office/drawing/2014/chart" uri="{C3380CC4-5D6E-409C-BE32-E72D297353CC}">
              <c16:uniqueId val="{00000000-7E02-42C5-8947-C2758548943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99.64</c:v>
                </c:pt>
                <c:pt idx="2">
                  <c:v>99.66</c:v>
                </c:pt>
                <c:pt idx="3">
                  <c:v>100.95</c:v>
                </c:pt>
                <c:pt idx="4">
                  <c:v>101.77</c:v>
                </c:pt>
              </c:numCache>
            </c:numRef>
          </c:val>
          <c:smooth val="0"/>
          <c:extLst>
            <c:ext xmlns:c16="http://schemas.microsoft.com/office/drawing/2014/chart" uri="{C3380CC4-5D6E-409C-BE32-E72D297353CC}">
              <c16:uniqueId val="{00000001-7E02-42C5-8947-C2758548943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3.44</c:v>
                </c:pt>
                <c:pt idx="2">
                  <c:v>6.89</c:v>
                </c:pt>
                <c:pt idx="3">
                  <c:v>12.47</c:v>
                </c:pt>
                <c:pt idx="4">
                  <c:v>13.01</c:v>
                </c:pt>
              </c:numCache>
            </c:numRef>
          </c:val>
          <c:extLst>
            <c:ext xmlns:c16="http://schemas.microsoft.com/office/drawing/2014/chart" uri="{C3380CC4-5D6E-409C-BE32-E72D297353CC}">
              <c16:uniqueId val="{00000000-AF7D-4258-B85F-D11D09F450B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22.41</c:v>
                </c:pt>
                <c:pt idx="2">
                  <c:v>22.9</c:v>
                </c:pt>
                <c:pt idx="3">
                  <c:v>24.87</c:v>
                </c:pt>
                <c:pt idx="4">
                  <c:v>24.13</c:v>
                </c:pt>
              </c:numCache>
            </c:numRef>
          </c:val>
          <c:smooth val="0"/>
          <c:extLst>
            <c:ext xmlns:c16="http://schemas.microsoft.com/office/drawing/2014/chart" uri="{C3380CC4-5D6E-409C-BE32-E72D297353CC}">
              <c16:uniqueId val="{00000001-AF7D-4258-B85F-D11D09F450B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FC61-4393-86C7-88C3AA80F96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FC61-4393-86C7-88C3AA80F96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BA91-448F-96E4-062BDF4110A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214.61</c:v>
                </c:pt>
                <c:pt idx="2">
                  <c:v>225.39</c:v>
                </c:pt>
                <c:pt idx="3">
                  <c:v>224.04</c:v>
                </c:pt>
                <c:pt idx="4">
                  <c:v>227.4</c:v>
                </c:pt>
              </c:numCache>
            </c:numRef>
          </c:val>
          <c:smooth val="0"/>
          <c:extLst>
            <c:ext xmlns:c16="http://schemas.microsoft.com/office/drawing/2014/chart" uri="{C3380CC4-5D6E-409C-BE32-E72D297353CC}">
              <c16:uniqueId val="{00000001-BA91-448F-96E4-062BDF4110A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6.94</c:v>
                </c:pt>
                <c:pt idx="2">
                  <c:v>7.88</c:v>
                </c:pt>
                <c:pt idx="3">
                  <c:v>10.88</c:v>
                </c:pt>
                <c:pt idx="4">
                  <c:v>19.809999999999999</c:v>
                </c:pt>
              </c:numCache>
            </c:numRef>
          </c:val>
          <c:extLst>
            <c:ext xmlns:c16="http://schemas.microsoft.com/office/drawing/2014/chart" uri="{C3380CC4-5D6E-409C-BE32-E72D297353CC}">
              <c16:uniqueId val="{00000000-7D5D-4019-BB5E-D148FEFBF53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29.45</c:v>
                </c:pt>
                <c:pt idx="2">
                  <c:v>31.84</c:v>
                </c:pt>
                <c:pt idx="3">
                  <c:v>29.91</c:v>
                </c:pt>
                <c:pt idx="4">
                  <c:v>29.54</c:v>
                </c:pt>
              </c:numCache>
            </c:numRef>
          </c:val>
          <c:smooth val="0"/>
          <c:extLst>
            <c:ext xmlns:c16="http://schemas.microsoft.com/office/drawing/2014/chart" uri="{C3380CC4-5D6E-409C-BE32-E72D297353CC}">
              <c16:uniqueId val="{00000001-7D5D-4019-BB5E-D148FEFBF53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315.79000000000002</c:v>
                </c:pt>
                <c:pt idx="2">
                  <c:v>296.25</c:v>
                </c:pt>
                <c:pt idx="3">
                  <c:v>242.64</c:v>
                </c:pt>
                <c:pt idx="4">
                  <c:v>745.12</c:v>
                </c:pt>
              </c:numCache>
            </c:numRef>
          </c:val>
          <c:extLst>
            <c:ext xmlns:c16="http://schemas.microsoft.com/office/drawing/2014/chart" uri="{C3380CC4-5D6E-409C-BE32-E72D297353CC}">
              <c16:uniqueId val="{00000000-3BDF-4999-8C89-4E683AC4703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1081.8</c:v>
                </c:pt>
                <c:pt idx="2">
                  <c:v>974.93</c:v>
                </c:pt>
                <c:pt idx="3">
                  <c:v>855.8</c:v>
                </c:pt>
                <c:pt idx="4">
                  <c:v>789.46</c:v>
                </c:pt>
              </c:numCache>
            </c:numRef>
          </c:val>
          <c:smooth val="0"/>
          <c:extLst>
            <c:ext xmlns:c16="http://schemas.microsoft.com/office/drawing/2014/chart" uri="{C3380CC4-5D6E-409C-BE32-E72D297353CC}">
              <c16:uniqueId val="{00000001-3BDF-4999-8C89-4E683AC4703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13.01</c:v>
                </c:pt>
                <c:pt idx="2">
                  <c:v>71.83</c:v>
                </c:pt>
                <c:pt idx="3">
                  <c:v>62.17</c:v>
                </c:pt>
                <c:pt idx="4">
                  <c:v>47.64</c:v>
                </c:pt>
              </c:numCache>
            </c:numRef>
          </c:val>
          <c:extLst>
            <c:ext xmlns:c16="http://schemas.microsoft.com/office/drawing/2014/chart" uri="{C3380CC4-5D6E-409C-BE32-E72D297353CC}">
              <c16:uniqueId val="{00000000-33AF-4554-8D08-C38CBDF5D51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52.19</c:v>
                </c:pt>
                <c:pt idx="2">
                  <c:v>55.32</c:v>
                </c:pt>
                <c:pt idx="3">
                  <c:v>59.8</c:v>
                </c:pt>
                <c:pt idx="4">
                  <c:v>57.77</c:v>
                </c:pt>
              </c:numCache>
            </c:numRef>
          </c:val>
          <c:smooth val="0"/>
          <c:extLst>
            <c:ext xmlns:c16="http://schemas.microsoft.com/office/drawing/2014/chart" uri="{C3380CC4-5D6E-409C-BE32-E72D297353CC}">
              <c16:uniqueId val="{00000001-33AF-4554-8D08-C38CBDF5D51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931.59</c:v>
                </c:pt>
                <c:pt idx="2">
                  <c:v>169.11</c:v>
                </c:pt>
                <c:pt idx="3">
                  <c:v>274.8</c:v>
                </c:pt>
                <c:pt idx="4">
                  <c:v>322.79000000000002</c:v>
                </c:pt>
              </c:numCache>
            </c:numRef>
          </c:val>
          <c:extLst>
            <c:ext xmlns:c16="http://schemas.microsoft.com/office/drawing/2014/chart" uri="{C3380CC4-5D6E-409C-BE32-E72D297353CC}">
              <c16:uniqueId val="{00000000-8E04-4943-8883-CE2B6213D34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296.14</c:v>
                </c:pt>
                <c:pt idx="2">
                  <c:v>283.17</c:v>
                </c:pt>
                <c:pt idx="3">
                  <c:v>263.76</c:v>
                </c:pt>
                <c:pt idx="4">
                  <c:v>274.35000000000002</c:v>
                </c:pt>
              </c:numCache>
            </c:numRef>
          </c:val>
          <c:smooth val="0"/>
          <c:extLst>
            <c:ext xmlns:c16="http://schemas.microsoft.com/office/drawing/2014/chart" uri="{C3380CC4-5D6E-409C-BE32-E72D297353CC}">
              <c16:uniqueId val="{00000001-8E04-4943-8883-CE2B6213D34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A11" zoomScale="160" zoomScaleNormal="16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岩手県　雫石町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16708</v>
      </c>
      <c r="AM8" s="68"/>
      <c r="AN8" s="68"/>
      <c r="AO8" s="68"/>
      <c r="AP8" s="68"/>
      <c r="AQ8" s="68"/>
      <c r="AR8" s="68"/>
      <c r="AS8" s="68"/>
      <c r="AT8" s="67">
        <f>データ!T6</f>
        <v>608.82000000000005</v>
      </c>
      <c r="AU8" s="67"/>
      <c r="AV8" s="67"/>
      <c r="AW8" s="67"/>
      <c r="AX8" s="67"/>
      <c r="AY8" s="67"/>
      <c r="AZ8" s="67"/>
      <c r="BA8" s="67"/>
      <c r="BB8" s="67">
        <f>データ!U6</f>
        <v>27.44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2">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2">
      <c r="A10" s="2"/>
      <c r="B10" s="67" t="str">
        <f>データ!N6</f>
        <v>-</v>
      </c>
      <c r="C10" s="67"/>
      <c r="D10" s="67"/>
      <c r="E10" s="67"/>
      <c r="F10" s="67"/>
      <c r="G10" s="67"/>
      <c r="H10" s="67"/>
      <c r="I10" s="67">
        <f>データ!O6</f>
        <v>58.87</v>
      </c>
      <c r="J10" s="67"/>
      <c r="K10" s="67"/>
      <c r="L10" s="67"/>
      <c r="M10" s="67"/>
      <c r="N10" s="67"/>
      <c r="O10" s="67"/>
      <c r="P10" s="67">
        <f>データ!P6</f>
        <v>11.2</v>
      </c>
      <c r="Q10" s="67"/>
      <c r="R10" s="67"/>
      <c r="S10" s="67"/>
      <c r="T10" s="67"/>
      <c r="U10" s="67"/>
      <c r="V10" s="67"/>
      <c r="W10" s="67">
        <f>データ!Q6</f>
        <v>87.03</v>
      </c>
      <c r="X10" s="67"/>
      <c r="Y10" s="67"/>
      <c r="Z10" s="67"/>
      <c r="AA10" s="67"/>
      <c r="AB10" s="67"/>
      <c r="AC10" s="67"/>
      <c r="AD10" s="68">
        <f>データ!R6</f>
        <v>3024</v>
      </c>
      <c r="AE10" s="68"/>
      <c r="AF10" s="68"/>
      <c r="AG10" s="68"/>
      <c r="AH10" s="68"/>
      <c r="AI10" s="68"/>
      <c r="AJ10" s="68"/>
      <c r="AK10" s="2"/>
      <c r="AL10" s="68">
        <f>データ!V6</f>
        <v>1857</v>
      </c>
      <c r="AM10" s="68"/>
      <c r="AN10" s="68"/>
      <c r="AO10" s="68"/>
      <c r="AP10" s="68"/>
      <c r="AQ10" s="68"/>
      <c r="AR10" s="68"/>
      <c r="AS10" s="68"/>
      <c r="AT10" s="67">
        <f>データ!W6</f>
        <v>1.0900000000000001</v>
      </c>
      <c r="AU10" s="67"/>
      <c r="AV10" s="67"/>
      <c r="AW10" s="67"/>
      <c r="AX10" s="67"/>
      <c r="AY10" s="67"/>
      <c r="AZ10" s="67"/>
      <c r="BA10" s="67"/>
      <c r="BB10" s="67">
        <f>データ!X6</f>
        <v>1703.67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2HNhaG8qQRz9VVc4aoq9XZIZ90XhU5QqggRo1XvXcWz1u0vp1RdcPwMp3y5BFugrorRNsVXLrRuDknOFG9ShbA==" saltValue="Rr50Fu9dTSdlxpUvjNWmo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2">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2018</v>
      </c>
      <c r="C6" s="33">
        <f t="shared" ref="C6:X6" si="3">C7</f>
        <v>33014</v>
      </c>
      <c r="D6" s="33">
        <f t="shared" si="3"/>
        <v>46</v>
      </c>
      <c r="E6" s="33">
        <f t="shared" si="3"/>
        <v>17</v>
      </c>
      <c r="F6" s="33">
        <f t="shared" si="3"/>
        <v>5</v>
      </c>
      <c r="G6" s="33">
        <f t="shared" si="3"/>
        <v>0</v>
      </c>
      <c r="H6" s="33" t="str">
        <f t="shared" si="3"/>
        <v>岩手県　雫石町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58.87</v>
      </c>
      <c r="P6" s="34">
        <f t="shared" si="3"/>
        <v>11.2</v>
      </c>
      <c r="Q6" s="34">
        <f t="shared" si="3"/>
        <v>87.03</v>
      </c>
      <c r="R6" s="34">
        <f t="shared" si="3"/>
        <v>3024</v>
      </c>
      <c r="S6" s="34">
        <f t="shared" si="3"/>
        <v>16708</v>
      </c>
      <c r="T6" s="34">
        <f t="shared" si="3"/>
        <v>608.82000000000005</v>
      </c>
      <c r="U6" s="34">
        <f t="shared" si="3"/>
        <v>27.44</v>
      </c>
      <c r="V6" s="34">
        <f t="shared" si="3"/>
        <v>1857</v>
      </c>
      <c r="W6" s="34">
        <f t="shared" si="3"/>
        <v>1.0900000000000001</v>
      </c>
      <c r="X6" s="34">
        <f t="shared" si="3"/>
        <v>1703.67</v>
      </c>
      <c r="Y6" s="35" t="str">
        <f>IF(Y7="",NA(),Y7)</f>
        <v>-</v>
      </c>
      <c r="Z6" s="35">
        <f t="shared" ref="Z6:AH6" si="4">IF(Z7="",NA(),Z7)</f>
        <v>101.09</v>
      </c>
      <c r="AA6" s="35">
        <f t="shared" si="4"/>
        <v>100.65</v>
      </c>
      <c r="AB6" s="35">
        <f t="shared" si="4"/>
        <v>101.87</v>
      </c>
      <c r="AC6" s="35">
        <f t="shared" si="4"/>
        <v>100.67</v>
      </c>
      <c r="AD6" s="35" t="str">
        <f t="shared" si="4"/>
        <v>-</v>
      </c>
      <c r="AE6" s="35">
        <f t="shared" si="4"/>
        <v>99.64</v>
      </c>
      <c r="AF6" s="35">
        <f t="shared" si="4"/>
        <v>99.66</v>
      </c>
      <c r="AG6" s="35">
        <f t="shared" si="4"/>
        <v>100.95</v>
      </c>
      <c r="AH6" s="35">
        <f t="shared" si="4"/>
        <v>101.77</v>
      </c>
      <c r="AI6" s="34" t="str">
        <f>IF(AI7="","",IF(AI7="-","【-】","【"&amp;SUBSTITUTE(TEXT(AI7,"#,##0.00"),"-","△")&amp;"】"))</f>
        <v>【101.60】</v>
      </c>
      <c r="AJ6" s="35" t="str">
        <f>IF(AJ7="",NA(),AJ7)</f>
        <v>-</v>
      </c>
      <c r="AK6" s="34">
        <f t="shared" ref="AK6:AS6" si="5">IF(AK7="",NA(),AK7)</f>
        <v>0</v>
      </c>
      <c r="AL6" s="34">
        <f t="shared" si="5"/>
        <v>0</v>
      </c>
      <c r="AM6" s="34">
        <f t="shared" si="5"/>
        <v>0</v>
      </c>
      <c r="AN6" s="34">
        <f t="shared" si="5"/>
        <v>0</v>
      </c>
      <c r="AO6" s="35" t="str">
        <f t="shared" si="5"/>
        <v>-</v>
      </c>
      <c r="AP6" s="35">
        <f t="shared" si="5"/>
        <v>214.61</v>
      </c>
      <c r="AQ6" s="35">
        <f t="shared" si="5"/>
        <v>225.39</v>
      </c>
      <c r="AR6" s="35">
        <f t="shared" si="5"/>
        <v>224.04</v>
      </c>
      <c r="AS6" s="35">
        <f t="shared" si="5"/>
        <v>227.4</v>
      </c>
      <c r="AT6" s="34" t="str">
        <f>IF(AT7="","",IF(AT7="-","【-】","【"&amp;SUBSTITUTE(TEXT(AT7,"#,##0.00"),"-","△")&amp;"】"))</f>
        <v>【195.44】</v>
      </c>
      <c r="AU6" s="35" t="str">
        <f>IF(AU7="",NA(),AU7)</f>
        <v>-</v>
      </c>
      <c r="AV6" s="35">
        <f t="shared" ref="AV6:BD6" si="6">IF(AV7="",NA(),AV7)</f>
        <v>6.94</v>
      </c>
      <c r="AW6" s="35">
        <f t="shared" si="6"/>
        <v>7.88</v>
      </c>
      <c r="AX6" s="35">
        <f t="shared" si="6"/>
        <v>10.88</v>
      </c>
      <c r="AY6" s="35">
        <f t="shared" si="6"/>
        <v>19.809999999999999</v>
      </c>
      <c r="AZ6" s="35" t="str">
        <f t="shared" si="6"/>
        <v>-</v>
      </c>
      <c r="BA6" s="35">
        <f t="shared" si="6"/>
        <v>29.45</v>
      </c>
      <c r="BB6" s="35">
        <f t="shared" si="6"/>
        <v>31.84</v>
      </c>
      <c r="BC6" s="35">
        <f t="shared" si="6"/>
        <v>29.91</v>
      </c>
      <c r="BD6" s="35">
        <f t="shared" si="6"/>
        <v>29.54</v>
      </c>
      <c r="BE6" s="34" t="str">
        <f>IF(BE7="","",IF(BE7="-","【-】","【"&amp;SUBSTITUTE(TEXT(BE7,"#,##0.00"),"-","△")&amp;"】"))</f>
        <v>【34.27】</v>
      </c>
      <c r="BF6" s="35" t="str">
        <f>IF(BF7="",NA(),BF7)</f>
        <v>-</v>
      </c>
      <c r="BG6" s="35">
        <f t="shared" ref="BG6:BO6" si="7">IF(BG7="",NA(),BG7)</f>
        <v>315.79000000000002</v>
      </c>
      <c r="BH6" s="35">
        <f t="shared" si="7"/>
        <v>296.25</v>
      </c>
      <c r="BI6" s="35">
        <f t="shared" si="7"/>
        <v>242.64</v>
      </c>
      <c r="BJ6" s="35">
        <f t="shared" si="7"/>
        <v>745.12</v>
      </c>
      <c r="BK6" s="35" t="str">
        <f t="shared" si="7"/>
        <v>-</v>
      </c>
      <c r="BL6" s="35">
        <f t="shared" si="7"/>
        <v>1081.8</v>
      </c>
      <c r="BM6" s="35">
        <f t="shared" si="7"/>
        <v>974.93</v>
      </c>
      <c r="BN6" s="35">
        <f t="shared" si="7"/>
        <v>855.8</v>
      </c>
      <c r="BO6" s="35">
        <f t="shared" si="7"/>
        <v>789.46</v>
      </c>
      <c r="BP6" s="34" t="str">
        <f>IF(BP7="","",IF(BP7="-","【-】","【"&amp;SUBSTITUTE(TEXT(BP7,"#,##0.00"),"-","△")&amp;"】"))</f>
        <v>【747.76】</v>
      </c>
      <c r="BQ6" s="35" t="str">
        <f>IF(BQ7="",NA(),BQ7)</f>
        <v>-</v>
      </c>
      <c r="BR6" s="35">
        <f t="shared" ref="BR6:BZ6" si="8">IF(BR7="",NA(),BR7)</f>
        <v>13.01</v>
      </c>
      <c r="BS6" s="35">
        <f t="shared" si="8"/>
        <v>71.83</v>
      </c>
      <c r="BT6" s="35">
        <f t="shared" si="8"/>
        <v>62.17</v>
      </c>
      <c r="BU6" s="35">
        <f t="shared" si="8"/>
        <v>47.64</v>
      </c>
      <c r="BV6" s="35" t="str">
        <f t="shared" si="8"/>
        <v>-</v>
      </c>
      <c r="BW6" s="35">
        <f t="shared" si="8"/>
        <v>52.19</v>
      </c>
      <c r="BX6" s="35">
        <f t="shared" si="8"/>
        <v>55.32</v>
      </c>
      <c r="BY6" s="35">
        <f t="shared" si="8"/>
        <v>59.8</v>
      </c>
      <c r="BZ6" s="35">
        <f t="shared" si="8"/>
        <v>57.77</v>
      </c>
      <c r="CA6" s="34" t="str">
        <f>IF(CA7="","",IF(CA7="-","【-】","【"&amp;SUBSTITUTE(TEXT(CA7,"#,##0.00"),"-","△")&amp;"】"))</f>
        <v>【59.51】</v>
      </c>
      <c r="CB6" s="35" t="str">
        <f>IF(CB7="",NA(),CB7)</f>
        <v>-</v>
      </c>
      <c r="CC6" s="35">
        <f t="shared" ref="CC6:CK6" si="9">IF(CC7="",NA(),CC7)</f>
        <v>931.59</v>
      </c>
      <c r="CD6" s="35">
        <f t="shared" si="9"/>
        <v>169.11</v>
      </c>
      <c r="CE6" s="35">
        <f t="shared" si="9"/>
        <v>274.8</v>
      </c>
      <c r="CF6" s="35">
        <f t="shared" si="9"/>
        <v>322.79000000000002</v>
      </c>
      <c r="CG6" s="35" t="str">
        <f t="shared" si="9"/>
        <v>-</v>
      </c>
      <c r="CH6" s="35">
        <f t="shared" si="9"/>
        <v>296.14</v>
      </c>
      <c r="CI6" s="35">
        <f t="shared" si="9"/>
        <v>283.17</v>
      </c>
      <c r="CJ6" s="35">
        <f t="shared" si="9"/>
        <v>263.76</v>
      </c>
      <c r="CK6" s="35">
        <f t="shared" si="9"/>
        <v>274.35000000000002</v>
      </c>
      <c r="CL6" s="34" t="str">
        <f>IF(CL7="","",IF(CL7="-","【-】","【"&amp;SUBSTITUTE(TEXT(CL7,"#,##0.00"),"-","△")&amp;"】"))</f>
        <v>【261.46】</v>
      </c>
      <c r="CM6" s="35" t="str">
        <f>IF(CM7="",NA(),CM7)</f>
        <v>-</v>
      </c>
      <c r="CN6" s="35">
        <f t="shared" ref="CN6:CV6" si="10">IF(CN7="",NA(),CN7)</f>
        <v>32.9</v>
      </c>
      <c r="CO6" s="35">
        <f t="shared" si="10"/>
        <v>33</v>
      </c>
      <c r="CP6" s="35">
        <f t="shared" si="10"/>
        <v>34.21</v>
      </c>
      <c r="CQ6" s="35">
        <f t="shared" si="10"/>
        <v>34.31</v>
      </c>
      <c r="CR6" s="35" t="str">
        <f t="shared" si="10"/>
        <v>-</v>
      </c>
      <c r="CS6" s="35">
        <f t="shared" si="10"/>
        <v>52.31</v>
      </c>
      <c r="CT6" s="35">
        <f t="shared" si="10"/>
        <v>60.65</v>
      </c>
      <c r="CU6" s="35">
        <f t="shared" si="10"/>
        <v>51.75</v>
      </c>
      <c r="CV6" s="35">
        <f t="shared" si="10"/>
        <v>50.68</v>
      </c>
      <c r="CW6" s="34" t="str">
        <f>IF(CW7="","",IF(CW7="-","【-】","【"&amp;SUBSTITUTE(TEXT(CW7,"#,##0.00"),"-","△")&amp;"】"))</f>
        <v>【52.23】</v>
      </c>
      <c r="CX6" s="35" t="str">
        <f>IF(CX7="",NA(),CX7)</f>
        <v>-</v>
      </c>
      <c r="CY6" s="35">
        <f t="shared" ref="CY6:DG6" si="11">IF(CY7="",NA(),CY7)</f>
        <v>68.8</v>
      </c>
      <c r="CZ6" s="35">
        <f t="shared" si="11"/>
        <v>70.180000000000007</v>
      </c>
      <c r="DA6" s="35">
        <f t="shared" si="11"/>
        <v>70.86</v>
      </c>
      <c r="DB6" s="35">
        <f t="shared" si="11"/>
        <v>71.3</v>
      </c>
      <c r="DC6" s="35" t="str">
        <f t="shared" si="11"/>
        <v>-</v>
      </c>
      <c r="DD6" s="35">
        <f t="shared" si="11"/>
        <v>84.32</v>
      </c>
      <c r="DE6" s="35">
        <f t="shared" si="11"/>
        <v>84.58</v>
      </c>
      <c r="DF6" s="35">
        <f t="shared" si="11"/>
        <v>84.84</v>
      </c>
      <c r="DG6" s="35">
        <f t="shared" si="11"/>
        <v>84.86</v>
      </c>
      <c r="DH6" s="34" t="str">
        <f>IF(DH7="","",IF(DH7="-","【-】","【"&amp;SUBSTITUTE(TEXT(DH7,"#,##0.00"),"-","△")&amp;"】"))</f>
        <v>【85.82】</v>
      </c>
      <c r="DI6" s="35" t="str">
        <f>IF(DI7="",NA(),DI7)</f>
        <v>-</v>
      </c>
      <c r="DJ6" s="35">
        <f t="shared" ref="DJ6:DR6" si="12">IF(DJ7="",NA(),DJ7)</f>
        <v>3.44</v>
      </c>
      <c r="DK6" s="35">
        <f t="shared" si="12"/>
        <v>6.89</v>
      </c>
      <c r="DL6" s="35">
        <f t="shared" si="12"/>
        <v>12.47</v>
      </c>
      <c r="DM6" s="35">
        <f t="shared" si="12"/>
        <v>13.01</v>
      </c>
      <c r="DN6" s="35" t="str">
        <f t="shared" si="12"/>
        <v>-</v>
      </c>
      <c r="DO6" s="35">
        <f t="shared" si="12"/>
        <v>22.41</v>
      </c>
      <c r="DP6" s="35">
        <f t="shared" si="12"/>
        <v>22.9</v>
      </c>
      <c r="DQ6" s="35">
        <f t="shared" si="12"/>
        <v>24.87</v>
      </c>
      <c r="DR6" s="35">
        <f t="shared" si="12"/>
        <v>24.13</v>
      </c>
      <c r="DS6" s="34" t="str">
        <f>IF(DS7="","",IF(DS7="-","【-】","【"&amp;SUBSTITUTE(TEXT(DS7,"#,##0.00"),"-","△")&amp;"】"))</f>
        <v>【24.12】</v>
      </c>
      <c r="DT6" s="35" t="str">
        <f>IF(DT7="",NA(),DT7)</f>
        <v>-</v>
      </c>
      <c r="DU6" s="34">
        <f t="shared" ref="DU6:EC6" si="13">IF(DU7="",NA(),DU7)</f>
        <v>0</v>
      </c>
      <c r="DV6" s="34">
        <f t="shared" si="13"/>
        <v>0</v>
      </c>
      <c r="DW6" s="34">
        <f t="shared" si="13"/>
        <v>0</v>
      </c>
      <c r="DX6" s="34">
        <f t="shared" si="13"/>
        <v>0</v>
      </c>
      <c r="DY6" s="35" t="str">
        <f t="shared" si="13"/>
        <v>-</v>
      </c>
      <c r="DZ6" s="34">
        <f t="shared" si="13"/>
        <v>0</v>
      </c>
      <c r="EA6" s="34">
        <f t="shared" si="13"/>
        <v>0</v>
      </c>
      <c r="EB6" s="34">
        <f t="shared" si="13"/>
        <v>0</v>
      </c>
      <c r="EC6" s="34">
        <f t="shared" si="13"/>
        <v>0</v>
      </c>
      <c r="ED6" s="34" t="str">
        <f>IF(ED7="","",IF(ED7="-","【-】","【"&amp;SUBSTITUTE(TEXT(ED7,"#,##0.00"),"-","△")&amp;"】"))</f>
        <v>【0.00】</v>
      </c>
      <c r="EE6" s="35" t="str">
        <f>IF(EE7="",NA(),EE7)</f>
        <v>-</v>
      </c>
      <c r="EF6" s="34">
        <f t="shared" ref="EF6:EN6" si="14">IF(EF7="",NA(),EF7)</f>
        <v>0</v>
      </c>
      <c r="EG6" s="34">
        <f t="shared" si="14"/>
        <v>0</v>
      </c>
      <c r="EH6" s="34">
        <f t="shared" si="14"/>
        <v>0</v>
      </c>
      <c r="EI6" s="34">
        <f t="shared" si="14"/>
        <v>0</v>
      </c>
      <c r="EJ6" s="35" t="str">
        <f t="shared" si="14"/>
        <v>-</v>
      </c>
      <c r="EK6" s="35">
        <f t="shared" si="14"/>
        <v>0.01</v>
      </c>
      <c r="EL6" s="35">
        <f t="shared" si="14"/>
        <v>2.0499999999999998</v>
      </c>
      <c r="EM6" s="35">
        <f t="shared" si="14"/>
        <v>0.01</v>
      </c>
      <c r="EN6" s="35">
        <f t="shared" si="14"/>
        <v>0.01</v>
      </c>
      <c r="EO6" s="34" t="str">
        <f>IF(EO7="","",IF(EO7="-","【-】","【"&amp;SUBSTITUTE(TEXT(EO7,"#,##0.00"),"-","△")&amp;"】"))</f>
        <v>【0.02】</v>
      </c>
    </row>
    <row r="7" spans="1:148" s="36" customFormat="1" x14ac:dyDescent="0.2">
      <c r="A7" s="28"/>
      <c r="B7" s="37">
        <v>2018</v>
      </c>
      <c r="C7" s="37">
        <v>33014</v>
      </c>
      <c r="D7" s="37">
        <v>46</v>
      </c>
      <c r="E7" s="37">
        <v>17</v>
      </c>
      <c r="F7" s="37">
        <v>5</v>
      </c>
      <c r="G7" s="37">
        <v>0</v>
      </c>
      <c r="H7" s="37" t="s">
        <v>96</v>
      </c>
      <c r="I7" s="37" t="s">
        <v>97</v>
      </c>
      <c r="J7" s="37" t="s">
        <v>98</v>
      </c>
      <c r="K7" s="37" t="s">
        <v>99</v>
      </c>
      <c r="L7" s="37" t="s">
        <v>100</v>
      </c>
      <c r="M7" s="37" t="s">
        <v>101</v>
      </c>
      <c r="N7" s="38" t="s">
        <v>102</v>
      </c>
      <c r="O7" s="38">
        <v>58.87</v>
      </c>
      <c r="P7" s="38">
        <v>11.2</v>
      </c>
      <c r="Q7" s="38">
        <v>87.03</v>
      </c>
      <c r="R7" s="38">
        <v>3024</v>
      </c>
      <c r="S7" s="38">
        <v>16708</v>
      </c>
      <c r="T7" s="38">
        <v>608.82000000000005</v>
      </c>
      <c r="U7" s="38">
        <v>27.44</v>
      </c>
      <c r="V7" s="38">
        <v>1857</v>
      </c>
      <c r="W7" s="38">
        <v>1.0900000000000001</v>
      </c>
      <c r="X7" s="38">
        <v>1703.67</v>
      </c>
      <c r="Y7" s="38" t="s">
        <v>102</v>
      </c>
      <c r="Z7" s="38">
        <v>101.09</v>
      </c>
      <c r="AA7" s="38">
        <v>100.65</v>
      </c>
      <c r="AB7" s="38">
        <v>101.87</v>
      </c>
      <c r="AC7" s="38">
        <v>100.67</v>
      </c>
      <c r="AD7" s="38" t="s">
        <v>102</v>
      </c>
      <c r="AE7" s="38">
        <v>99.64</v>
      </c>
      <c r="AF7" s="38">
        <v>99.66</v>
      </c>
      <c r="AG7" s="38">
        <v>100.95</v>
      </c>
      <c r="AH7" s="38">
        <v>101.77</v>
      </c>
      <c r="AI7" s="38">
        <v>101.6</v>
      </c>
      <c r="AJ7" s="38" t="s">
        <v>102</v>
      </c>
      <c r="AK7" s="38">
        <v>0</v>
      </c>
      <c r="AL7" s="38">
        <v>0</v>
      </c>
      <c r="AM7" s="38">
        <v>0</v>
      </c>
      <c r="AN7" s="38">
        <v>0</v>
      </c>
      <c r="AO7" s="38" t="s">
        <v>102</v>
      </c>
      <c r="AP7" s="38">
        <v>214.61</v>
      </c>
      <c r="AQ7" s="38">
        <v>225.39</v>
      </c>
      <c r="AR7" s="38">
        <v>224.04</v>
      </c>
      <c r="AS7" s="38">
        <v>227.4</v>
      </c>
      <c r="AT7" s="38">
        <v>195.44</v>
      </c>
      <c r="AU7" s="38" t="s">
        <v>102</v>
      </c>
      <c r="AV7" s="38">
        <v>6.94</v>
      </c>
      <c r="AW7" s="38">
        <v>7.88</v>
      </c>
      <c r="AX7" s="38">
        <v>10.88</v>
      </c>
      <c r="AY7" s="38">
        <v>19.809999999999999</v>
      </c>
      <c r="AZ7" s="38" t="s">
        <v>102</v>
      </c>
      <c r="BA7" s="38">
        <v>29.45</v>
      </c>
      <c r="BB7" s="38">
        <v>31.84</v>
      </c>
      <c r="BC7" s="38">
        <v>29.91</v>
      </c>
      <c r="BD7" s="38">
        <v>29.54</v>
      </c>
      <c r="BE7" s="38">
        <v>34.270000000000003</v>
      </c>
      <c r="BF7" s="38" t="s">
        <v>102</v>
      </c>
      <c r="BG7" s="38">
        <v>315.79000000000002</v>
      </c>
      <c r="BH7" s="38">
        <v>296.25</v>
      </c>
      <c r="BI7" s="38">
        <v>242.64</v>
      </c>
      <c r="BJ7" s="38">
        <v>745.12</v>
      </c>
      <c r="BK7" s="38" t="s">
        <v>102</v>
      </c>
      <c r="BL7" s="38">
        <v>1081.8</v>
      </c>
      <c r="BM7" s="38">
        <v>974.93</v>
      </c>
      <c r="BN7" s="38">
        <v>855.8</v>
      </c>
      <c r="BO7" s="38">
        <v>789.46</v>
      </c>
      <c r="BP7" s="38">
        <v>747.76</v>
      </c>
      <c r="BQ7" s="38" t="s">
        <v>102</v>
      </c>
      <c r="BR7" s="38">
        <v>13.01</v>
      </c>
      <c r="BS7" s="38">
        <v>71.83</v>
      </c>
      <c r="BT7" s="38">
        <v>62.17</v>
      </c>
      <c r="BU7" s="38">
        <v>47.64</v>
      </c>
      <c r="BV7" s="38" t="s">
        <v>102</v>
      </c>
      <c r="BW7" s="38">
        <v>52.19</v>
      </c>
      <c r="BX7" s="38">
        <v>55.32</v>
      </c>
      <c r="BY7" s="38">
        <v>59.8</v>
      </c>
      <c r="BZ7" s="38">
        <v>57.77</v>
      </c>
      <c r="CA7" s="38">
        <v>59.51</v>
      </c>
      <c r="CB7" s="38" t="s">
        <v>102</v>
      </c>
      <c r="CC7" s="38">
        <v>931.59</v>
      </c>
      <c r="CD7" s="38">
        <v>169.11</v>
      </c>
      <c r="CE7" s="38">
        <v>274.8</v>
      </c>
      <c r="CF7" s="38">
        <v>322.79000000000002</v>
      </c>
      <c r="CG7" s="38" t="s">
        <v>102</v>
      </c>
      <c r="CH7" s="38">
        <v>296.14</v>
      </c>
      <c r="CI7" s="38">
        <v>283.17</v>
      </c>
      <c r="CJ7" s="38">
        <v>263.76</v>
      </c>
      <c r="CK7" s="38">
        <v>274.35000000000002</v>
      </c>
      <c r="CL7" s="38">
        <v>261.45999999999998</v>
      </c>
      <c r="CM7" s="38" t="s">
        <v>102</v>
      </c>
      <c r="CN7" s="38">
        <v>32.9</v>
      </c>
      <c r="CO7" s="38">
        <v>33</v>
      </c>
      <c r="CP7" s="38">
        <v>34.21</v>
      </c>
      <c r="CQ7" s="38">
        <v>34.31</v>
      </c>
      <c r="CR7" s="38" t="s">
        <v>102</v>
      </c>
      <c r="CS7" s="38">
        <v>52.31</v>
      </c>
      <c r="CT7" s="38">
        <v>60.65</v>
      </c>
      <c r="CU7" s="38">
        <v>51.75</v>
      </c>
      <c r="CV7" s="38">
        <v>50.68</v>
      </c>
      <c r="CW7" s="38">
        <v>52.23</v>
      </c>
      <c r="CX7" s="38" t="s">
        <v>102</v>
      </c>
      <c r="CY7" s="38">
        <v>68.8</v>
      </c>
      <c r="CZ7" s="38">
        <v>70.180000000000007</v>
      </c>
      <c r="DA7" s="38">
        <v>70.86</v>
      </c>
      <c r="DB7" s="38">
        <v>71.3</v>
      </c>
      <c r="DC7" s="38" t="s">
        <v>102</v>
      </c>
      <c r="DD7" s="38">
        <v>84.32</v>
      </c>
      <c r="DE7" s="38">
        <v>84.58</v>
      </c>
      <c r="DF7" s="38">
        <v>84.84</v>
      </c>
      <c r="DG7" s="38">
        <v>84.86</v>
      </c>
      <c r="DH7" s="38">
        <v>85.82</v>
      </c>
      <c r="DI7" s="38" t="s">
        <v>102</v>
      </c>
      <c r="DJ7" s="38">
        <v>3.44</v>
      </c>
      <c r="DK7" s="38">
        <v>6.89</v>
      </c>
      <c r="DL7" s="38">
        <v>12.47</v>
      </c>
      <c r="DM7" s="38">
        <v>13.01</v>
      </c>
      <c r="DN7" s="38" t="s">
        <v>102</v>
      </c>
      <c r="DO7" s="38">
        <v>22.41</v>
      </c>
      <c r="DP7" s="38">
        <v>22.9</v>
      </c>
      <c r="DQ7" s="38">
        <v>24.87</v>
      </c>
      <c r="DR7" s="38">
        <v>24.13</v>
      </c>
      <c r="DS7" s="38">
        <v>24.12</v>
      </c>
      <c r="DT7" s="38" t="s">
        <v>102</v>
      </c>
      <c r="DU7" s="38">
        <v>0</v>
      </c>
      <c r="DV7" s="38">
        <v>0</v>
      </c>
      <c r="DW7" s="38">
        <v>0</v>
      </c>
      <c r="DX7" s="38">
        <v>0</v>
      </c>
      <c r="DY7" s="38" t="s">
        <v>102</v>
      </c>
      <c r="DZ7" s="38">
        <v>0</v>
      </c>
      <c r="EA7" s="38">
        <v>0</v>
      </c>
      <c r="EB7" s="38">
        <v>0</v>
      </c>
      <c r="EC7" s="38">
        <v>0</v>
      </c>
      <c r="ED7" s="38">
        <v>0</v>
      </c>
      <c r="EE7" s="38" t="s">
        <v>102</v>
      </c>
      <c r="EF7" s="38">
        <v>0</v>
      </c>
      <c r="EG7" s="38">
        <v>0</v>
      </c>
      <c r="EH7" s="38">
        <v>0</v>
      </c>
      <c r="EI7" s="38">
        <v>0</v>
      </c>
      <c r="EJ7" s="38" t="s">
        <v>102</v>
      </c>
      <c r="EK7" s="38">
        <v>0.01</v>
      </c>
      <c r="EL7" s="38">
        <v>2.0499999999999998</v>
      </c>
      <c r="EM7" s="38">
        <v>0.01</v>
      </c>
      <c r="EN7" s="38">
        <v>0.01</v>
      </c>
      <c r="EO7" s="38">
        <v>0.02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2020-01-15T04:12:19Z</cp:lastPrinted>
  <dcterms:created xsi:type="dcterms:W3CDTF">2019-12-05T04:52:37Z</dcterms:created>
  <dcterms:modified xsi:type="dcterms:W3CDTF">2020-01-15T05:43:35Z</dcterms:modified>
  <cp:category/>
</cp:coreProperties>
</file>