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公営企業に係る経営比較分析表（平成30年度決算）の分析等について\"/>
    </mc:Choice>
  </mc:AlternateContent>
  <workbookProtection workbookAlgorithmName="SHA-512" workbookHashValue="EASLEWBK/GNgRn7Q+hfqp4eL92+e0DRBtVH6bDN+UyBupzQ085uA7VrXaNfmCN8BH34rLFGarpLf0NUrynYjkQ==" workbookSaltValue="pnfx5NwoPaWd1gUnvM1El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<sst xmlns="http://schemas.openxmlformats.org/spreadsheetml/2006/main" count="249" uniqueCount="110">
  <si>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</si>
  <si>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</si>
  <si>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</si>
  <si>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</si>
  <si>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</si>
  <si>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</si>
  <si>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</si>
  <si>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</si>
  <si>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</si>
  <si>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</si>
  <si>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</si>
  <si>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</si>
  <si>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</si>
  <si>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</si>
  <si>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</si>
  <si>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</si>
  <si>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</si>
  <si>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</si>
  <si>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</si>
  <si>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</si>
  <si>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</si>
  <si>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</si>
  <si>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</si>
  <si>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</si>
  <si>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</si>
  <si>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</si>
  <si>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</si>
  <si>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</si>
  <si>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</si>
  <si>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</si>
  <si>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</si>
  <si>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</si>
  <si>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</si>
  <si>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</si>
  <si>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</si>
  <si>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</si>
  <si>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</si>
  <si>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</si>
  <si>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</si>
  <si>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</si>
  <si>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</si>
  <si>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</si>
  <si>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</si>
  <si>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</si>
  <si>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</si>
  <si>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</si>
  <si>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</si>
  <si>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</si>
  <si>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</si>
  <si>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</si>
  <si>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</si>
  <si>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</si>
  <si>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</si>
  <si>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</si>
  <si>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</si>
  <si>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</si>
  <si>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</si>
  <si>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</si>
  <si>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</si>
  <si>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</si>
  <si>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</si>
  <si>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</si>
  <si>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</si>
  <si>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</si>
  <si>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</si>
  <si>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</si>
  <si>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</si>
  <si>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</si>
  <si>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</si>
  <si>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</si>
  <si>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</si>
  <si>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</si>
  <si>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</si>
  <si>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</si>
  <si>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</si>
  <si>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</si>
  <si>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</si>
  <si>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</si>
  <si>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</si>
  <si>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</si>
  <si>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</si>
  <si>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</si>
  <si>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</si>
  <si>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</si>
  <si>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</si>
  <si>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</si>
  <si>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</si>
  <si>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</si>
  <si>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</si>
  <si>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</si>
  <si>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</si>
  <si>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</si>
  <si>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</si>
  <si>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</si>
  <si>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</si>
  <si>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</si>
  <si>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</si>
  <si>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</si>
  <si>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</si>
  <si>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</si>
  <si>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</si>
  <si>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</si>
  <si>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</si>
  <si>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</si>
  <si>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</si>
  <si>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</si>
  <si>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</si>
  <si>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単年度の収支状況を表す指標であり、100%以下は赤字となる。定期的な料金改定を行い財源確保に努めると共に、経費の見直しをし収支のバランスを保つよう努める。②累積欠損金比率は、累積欠損金の状況を表す指標であり、当事業は2年連続で赤字であったため率が上昇した。③流動比率は、短期的な債務に対する支払能力を表す指標であり、100%以上である事が望ましい。年々上がってきてはいるが、現金化できる資産が少なく一般会計からの繰入額で賄っている状況から、より一層の自主財源確保に努める必要がある。⑤経費回収率は、汚水処理に係る費用をどの程度使用料で賄えているかを表した指標であり、100%以上が望ましい。施設の経年劣化から維持管理費がかさみ回収率が低下した。⑥汚水処理原価は、有収水量１㎥当たりの汚水処理に要した費用を表した指標である。年々原価が上がってきており、維持管理に係るコストが増えている事が要因と考えられる。また近年、節水モデルの生活家電の普及や人口減少の影響により有収水量の増加が見込めない事から、更なる原価高騰が推測される。⑧水洗化率は、処理区域内人口のうち、実際に水洗化し汚水処理している人口の割合を表した指標で、水質保全や使用料収入の増加の観点から100%が望ましい。現在、下水道整備事業を行っており一時的に水洗化率が低下する恐れがある。その後は、人口減少や地理的要因から増加は難しい状況にある。</t>
    <rPh sb="40" eb="43">
      <t>テイキテキ</t>
    </rPh>
    <rPh sb="44" eb="46">
      <t>リョウキン</t>
    </rPh>
    <rPh sb="46" eb="48">
      <t>カイテイ</t>
    </rPh>
    <rPh sb="49" eb="50">
      <t>オコナ</t>
    </rPh>
    <rPh sb="51" eb="53">
      <t>ザイゲン</t>
    </rPh>
    <rPh sb="53" eb="55">
      <t>カクホ</t>
    </rPh>
    <rPh sb="56" eb="57">
      <t>ツト</t>
    </rPh>
    <rPh sb="60" eb="61">
      <t>トモ</t>
    </rPh>
    <rPh sb="63" eb="65">
      <t>ケイヒ</t>
    </rPh>
    <rPh sb="66" eb="68">
      <t>ミナオ</t>
    </rPh>
    <rPh sb="71" eb="73">
      <t>シュウシ</t>
    </rPh>
    <rPh sb="79" eb="80">
      <t>タモ</t>
    </rPh>
    <rPh sb="83" eb="84">
      <t>ツト</t>
    </rPh>
    <rPh sb="119" eb="120">
      <t>ネン</t>
    </rPh>
    <rPh sb="120" eb="122">
      <t>レンゾク</t>
    </rPh>
    <rPh sb="123" eb="125">
      <t>アカジ</t>
    </rPh>
    <rPh sb="131" eb="132">
      <t>リツ</t>
    </rPh>
    <rPh sb="133" eb="135">
      <t>ジョウショウ</t>
    </rPh>
    <rPh sb="305" eb="307">
      <t>シセツ</t>
    </rPh>
    <rPh sb="308" eb="310">
      <t>ケイネン</t>
    </rPh>
    <rPh sb="310" eb="312">
      <t>レッカ</t>
    </rPh>
    <rPh sb="546" eb="548">
      <t>ゲンザイ</t>
    </rPh>
    <rPh sb="549" eb="552">
      <t>ゲスイドウ</t>
    </rPh>
    <rPh sb="552" eb="554">
      <t>セイビ</t>
    </rPh>
    <rPh sb="554" eb="556">
      <t>ジギョウ</t>
    </rPh>
    <rPh sb="557" eb="558">
      <t>オコナ</t>
    </rPh>
    <rPh sb="562" eb="564">
      <t>イチジ</t>
    </rPh>
    <rPh sb="564" eb="565">
      <t>テキ</t>
    </rPh>
    <rPh sb="566" eb="569">
      <t>スイセンカ</t>
    </rPh>
    <rPh sb="569" eb="570">
      <t>リツ</t>
    </rPh>
    <rPh sb="571" eb="573">
      <t>テイカ</t>
    </rPh>
    <rPh sb="575" eb="576">
      <t>オソ</t>
    </rPh>
    <rPh sb="583" eb="584">
      <t>ゴ</t>
    </rPh>
    <phoneticPr fontId="4"/>
  </si>
  <si>
    <t>　耐用年数を超過している施設等はまだないが、多くの施設等が耐用年数の半数を過ぎており、今後さらに有形固定資産減価償却率が上昇していくことが推測される。
　ストックマネジメント等の計画を策定し、より一層、計画的に維持管理していく必要がある。</t>
    <phoneticPr fontId="4"/>
  </si>
  <si>
    <t>　現状から分析し、収入は、自主財源が乏しく現金化できる資産も少ない事から、一般会計からの繰入に依存している状態である。また、人口減少や地理的要因により、有収水量の増加もあまり見込めない状況にある。支出は、耐用年数を超過した施設等は無いものの、耐用年数を半分過ぎた施設が多く、維持管理に係る費用の増加・更新に伴う企業債残高の増などが予想される。
　これらの課題を解消するため、定期的に適正な使用料金の改定を行い、ストックマネジメントを作成し計画的な維持管理に努めていく必要がある。</t>
    <rPh sb="134" eb="135">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</si>
</sst>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B34-44EE-8A70-59468A0EB9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0.1</c:v>
                </c:pt>
                <c:pt idx="3">
                  <c:v>0.13</c:v>
                </c:pt>
                <c:pt idx="4">
                  <c:v>0.12</c:v>
                </c:pt>
              </c:numCache>
            </c:numRef>
          </c:val>
          <c:smooth val="0"/>
          <c:extLst>
            <c:ext xmlns:c16="http://schemas.microsoft.com/office/drawing/2014/chart" uri="{C3380CC4-5D6E-409C-BE32-E72D297353CC}">
              <c16:uniqueId val="{00000001-AB34-44EE-8A70-59468A0EB9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87-43EB-80A6-0FA94B238ED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49.39</c:v>
                </c:pt>
                <c:pt idx="2">
                  <c:v>49.25</c:v>
                </c:pt>
                <c:pt idx="3">
                  <c:v>50.24</c:v>
                </c:pt>
                <c:pt idx="4">
                  <c:v>49.68</c:v>
                </c:pt>
              </c:numCache>
            </c:numRef>
          </c:val>
          <c:smooth val="0"/>
          <c:extLst>
            <c:ext xmlns:c16="http://schemas.microsoft.com/office/drawing/2014/chart" uri="{C3380CC4-5D6E-409C-BE32-E72D297353CC}">
              <c16:uniqueId val="{00000001-FF87-43EB-80A6-0FA94B238ED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79.98</c:v>
                </c:pt>
                <c:pt idx="2">
                  <c:v>82.11</c:v>
                </c:pt>
                <c:pt idx="3">
                  <c:v>83.2</c:v>
                </c:pt>
                <c:pt idx="4">
                  <c:v>83.84</c:v>
                </c:pt>
              </c:numCache>
            </c:numRef>
          </c:val>
          <c:extLst>
            <c:ext xmlns:c16="http://schemas.microsoft.com/office/drawing/2014/chart" uri="{C3380CC4-5D6E-409C-BE32-E72D297353CC}">
              <c16:uniqueId val="{00000000-D893-45C3-A773-D45FE87487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83.96</c:v>
                </c:pt>
                <c:pt idx="2">
                  <c:v>84.12</c:v>
                </c:pt>
                <c:pt idx="3">
                  <c:v>84.17</c:v>
                </c:pt>
                <c:pt idx="4">
                  <c:v>83.35</c:v>
                </c:pt>
              </c:numCache>
            </c:numRef>
          </c:val>
          <c:smooth val="0"/>
          <c:extLst>
            <c:ext xmlns:c16="http://schemas.microsoft.com/office/drawing/2014/chart" uri="{C3380CC4-5D6E-409C-BE32-E72D297353CC}">
              <c16:uniqueId val="{00000001-D893-45C3-A773-D45FE87487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100.35</c:v>
                </c:pt>
                <c:pt idx="2">
                  <c:v>100.4</c:v>
                </c:pt>
                <c:pt idx="3">
                  <c:v>99.55</c:v>
                </c:pt>
                <c:pt idx="4">
                  <c:v>98.37</c:v>
                </c:pt>
              </c:numCache>
            </c:numRef>
          </c:val>
          <c:extLst>
            <c:ext xmlns:c16="http://schemas.microsoft.com/office/drawing/2014/chart" uri="{C3380CC4-5D6E-409C-BE32-E72D297353CC}">
              <c16:uniqueId val="{00000000-628F-4823-B597-65140EC56A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110.8</c:v>
                </c:pt>
                <c:pt idx="2">
                  <c:v>110.07</c:v>
                </c:pt>
                <c:pt idx="3">
                  <c:v>106.7</c:v>
                </c:pt>
                <c:pt idx="4">
                  <c:v>106.83</c:v>
                </c:pt>
              </c:numCache>
            </c:numRef>
          </c:val>
          <c:smooth val="0"/>
          <c:extLst>
            <c:ext xmlns:c16="http://schemas.microsoft.com/office/drawing/2014/chart" uri="{C3380CC4-5D6E-409C-BE32-E72D297353CC}">
              <c16:uniqueId val="{00000001-628F-4823-B597-65140EC56A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2.99</c:v>
                </c:pt>
                <c:pt idx="2">
                  <c:v>6</c:v>
                </c:pt>
                <c:pt idx="3">
                  <c:v>10.41</c:v>
                </c:pt>
                <c:pt idx="4">
                  <c:v>11.17</c:v>
                </c:pt>
              </c:numCache>
            </c:numRef>
          </c:val>
          <c:extLst>
            <c:ext xmlns:c16="http://schemas.microsoft.com/office/drawing/2014/chart" uri="{C3380CC4-5D6E-409C-BE32-E72D297353CC}">
              <c16:uniqueId val="{00000000-8296-413C-80CB-1349B98D04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22.6</c:v>
                </c:pt>
                <c:pt idx="2">
                  <c:v>26.91</c:v>
                </c:pt>
                <c:pt idx="3">
                  <c:v>26.81</c:v>
                </c:pt>
                <c:pt idx="4">
                  <c:v>26.06</c:v>
                </c:pt>
              </c:numCache>
            </c:numRef>
          </c:val>
          <c:smooth val="0"/>
          <c:extLst>
            <c:ext xmlns:c16="http://schemas.microsoft.com/office/drawing/2014/chart" uri="{C3380CC4-5D6E-409C-BE32-E72D297353CC}">
              <c16:uniqueId val="{00000001-8296-413C-80CB-1349B98D04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6C4-486E-A942-6E4617A02F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86C4-486E-A942-6E4617A02F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0.97</c:v>
                </c:pt>
                <c:pt idx="2" formatCode="#,##0.00;&quot;△&quot;#,##0.00">
                  <c:v>0</c:v>
                </c:pt>
                <c:pt idx="3">
                  <c:v>1.88</c:v>
                </c:pt>
                <c:pt idx="4">
                  <c:v>6.17</c:v>
                </c:pt>
              </c:numCache>
            </c:numRef>
          </c:val>
          <c:extLst>
            <c:ext xmlns:c16="http://schemas.microsoft.com/office/drawing/2014/chart" uri="{C3380CC4-5D6E-409C-BE32-E72D297353CC}">
              <c16:uniqueId val="{00000000-591E-4A29-9893-E768AF741B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31.45</c:v>
                </c:pt>
                <c:pt idx="2">
                  <c:v>31.4</c:v>
                </c:pt>
                <c:pt idx="3">
                  <c:v>26.14</c:v>
                </c:pt>
                <c:pt idx="4">
                  <c:v>22.02</c:v>
                </c:pt>
              </c:numCache>
            </c:numRef>
          </c:val>
          <c:smooth val="0"/>
          <c:extLst>
            <c:ext xmlns:c16="http://schemas.microsoft.com/office/drawing/2014/chart" uri="{C3380CC4-5D6E-409C-BE32-E72D297353CC}">
              <c16:uniqueId val="{00000001-591E-4A29-9893-E768AF741B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7.18</c:v>
                </c:pt>
                <c:pt idx="2">
                  <c:v>15.87</c:v>
                </c:pt>
                <c:pt idx="3">
                  <c:v>24.55</c:v>
                </c:pt>
                <c:pt idx="4">
                  <c:v>29.89</c:v>
                </c:pt>
              </c:numCache>
            </c:numRef>
          </c:val>
          <c:extLst>
            <c:ext xmlns:c16="http://schemas.microsoft.com/office/drawing/2014/chart" uri="{C3380CC4-5D6E-409C-BE32-E72D297353CC}">
              <c16:uniqueId val="{00000000-13AA-4526-B053-D913B7F5BF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13AA-4526-B053-D913B7F5BF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138.18</c:v>
                </c:pt>
                <c:pt idx="2">
                  <c:v>129.51</c:v>
                </c:pt>
                <c:pt idx="3">
                  <c:v>117.72</c:v>
                </c:pt>
                <c:pt idx="4">
                  <c:v>381.05</c:v>
                </c:pt>
              </c:numCache>
            </c:numRef>
          </c:val>
          <c:extLst>
            <c:ext xmlns:c16="http://schemas.microsoft.com/office/drawing/2014/chart" uri="{C3380CC4-5D6E-409C-BE32-E72D297353CC}">
              <c16:uniqueId val="{00000000-6C48-4FCC-9100-479489471E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6C48-4FCC-9100-479489471E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34.549999999999997</c:v>
                </c:pt>
                <c:pt idx="2">
                  <c:v>79.63</c:v>
                </c:pt>
                <c:pt idx="3">
                  <c:v>82.01</c:v>
                </c:pt>
                <c:pt idx="4">
                  <c:v>80.22</c:v>
                </c:pt>
              </c:numCache>
            </c:numRef>
          </c:val>
          <c:extLst>
            <c:ext xmlns:c16="http://schemas.microsoft.com/office/drawing/2014/chart" uri="{C3380CC4-5D6E-409C-BE32-E72D297353CC}">
              <c16:uniqueId val="{00000000-085F-49EE-AAD2-40B153EB43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085F-49EE-AAD2-40B153EB43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428.36</c:v>
                </c:pt>
                <c:pt idx="2">
                  <c:v>186.15</c:v>
                </c:pt>
                <c:pt idx="3">
                  <c:v>192.31</c:v>
                </c:pt>
                <c:pt idx="4">
                  <c:v>199.59</c:v>
                </c:pt>
              </c:numCache>
            </c:numRef>
          </c:val>
          <c:extLst>
            <c:ext xmlns:c16="http://schemas.microsoft.com/office/drawing/2014/chart" uri="{C3380CC4-5D6E-409C-BE32-E72D297353CC}">
              <c16:uniqueId val="{00000000-B35D-4782-B591-1E95B37A37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250.84</c:v>
                </c:pt>
                <c:pt idx="2">
                  <c:v>235.61</c:v>
                </c:pt>
                <c:pt idx="3">
                  <c:v>216.21</c:v>
                </c:pt>
                <c:pt idx="4">
                  <c:v>220.31</c:v>
                </c:pt>
              </c:numCache>
            </c:numRef>
          </c:val>
          <c:smooth val="0"/>
          <c:extLst>
            <c:ext xmlns:c16="http://schemas.microsoft.com/office/drawing/2014/chart" uri="{C3380CC4-5D6E-409C-BE32-E72D297353CC}">
              <c16:uniqueId val="{00000001-B35D-4782-B591-1E95B37A37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36" zoomScale="145" zoomScaleNormal="145" workbookViewId="0">
      <selection activeCell="BN87" sqref="BN8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雫石町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16708</v>
      </c>
      <c r="AM8" s="68"/>
      <c r="AN8" s="68"/>
      <c r="AO8" s="68"/>
      <c r="AP8" s="68"/>
      <c r="AQ8" s="68"/>
      <c r="AR8" s="68"/>
      <c r="AS8" s="68"/>
      <c r="AT8" s="67">
        <f>データ!T6</f>
        <v>608.82000000000005</v>
      </c>
      <c r="AU8" s="67"/>
      <c r="AV8" s="67"/>
      <c r="AW8" s="67"/>
      <c r="AX8" s="67"/>
      <c r="AY8" s="67"/>
      <c r="AZ8" s="67"/>
      <c r="BA8" s="67"/>
      <c r="BB8" s="67">
        <f>データ!U6</f>
        <v>27.44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52.38</v>
      </c>
      <c r="J10" s="67"/>
      <c r="K10" s="67"/>
      <c r="L10" s="67"/>
      <c r="M10" s="67"/>
      <c r="N10" s="67"/>
      <c r="O10" s="67"/>
      <c r="P10" s="67">
        <f>データ!P6</f>
        <v>56.22</v>
      </c>
      <c r="Q10" s="67"/>
      <c r="R10" s="67"/>
      <c r="S10" s="67"/>
      <c r="T10" s="67"/>
      <c r="U10" s="67"/>
      <c r="V10" s="67"/>
      <c r="W10" s="67">
        <f>データ!Q6</f>
        <v>86.67</v>
      </c>
      <c r="X10" s="67"/>
      <c r="Y10" s="67"/>
      <c r="Z10" s="67"/>
      <c r="AA10" s="67"/>
      <c r="AB10" s="67"/>
      <c r="AC10" s="67"/>
      <c r="AD10" s="68">
        <f>データ!R6</f>
        <v>3024</v>
      </c>
      <c r="AE10" s="68"/>
      <c r="AF10" s="68"/>
      <c r="AG10" s="68"/>
      <c r="AH10" s="68"/>
      <c r="AI10" s="68"/>
      <c r="AJ10" s="68"/>
      <c r="AK10" s="2"/>
      <c r="AL10" s="68">
        <f>データ!V6</f>
        <v>9324</v>
      </c>
      <c r="AM10" s="68"/>
      <c r="AN10" s="68"/>
      <c r="AO10" s="68"/>
      <c r="AP10" s="68"/>
      <c r="AQ10" s="68"/>
      <c r="AR10" s="68"/>
      <c r="AS10" s="68"/>
      <c r="AT10" s="67">
        <f>データ!W6</f>
        <v>6.38</v>
      </c>
      <c r="AU10" s="67"/>
      <c r="AV10" s="67"/>
      <c r="AW10" s="67"/>
      <c r="AX10" s="67"/>
      <c r="AY10" s="67"/>
      <c r="AZ10" s="67"/>
      <c r="BA10" s="67"/>
      <c r="BB10" s="67">
        <f>データ!X6</f>
        <v>1461.44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1tC0IeUF8X1qeqCe1uqjzI++H8n6/4ylWx1vSghSmhNXDLT3jRd0XSqParECuGbuNitIKzd0VgQ/C117pKCpTA==" saltValue="wB48FECtkzA6m137O2Dl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33014</v>
      </c>
      <c r="D6" s="33">
        <f t="shared" si="3"/>
        <v>46</v>
      </c>
      <c r="E6" s="33">
        <f t="shared" si="3"/>
        <v>17</v>
      </c>
      <c r="F6" s="33">
        <f t="shared" si="3"/>
        <v>1</v>
      </c>
      <c r="G6" s="33">
        <f t="shared" si="3"/>
        <v>0</v>
      </c>
      <c r="H6" s="33" t="str">
        <f t="shared" si="3"/>
        <v>岩手県　雫石町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52.38</v>
      </c>
      <c r="P6" s="34">
        <f t="shared" si="3"/>
        <v>56.22</v>
      </c>
      <c r="Q6" s="34">
        <f t="shared" si="3"/>
        <v>86.67</v>
      </c>
      <c r="R6" s="34">
        <f t="shared" si="3"/>
        <v>3024</v>
      </c>
      <c r="S6" s="34">
        <f t="shared" si="3"/>
        <v>16708</v>
      </c>
      <c r="T6" s="34">
        <f t="shared" si="3"/>
        <v>608.82000000000005</v>
      </c>
      <c r="U6" s="34">
        <f t="shared" si="3"/>
        <v>27.44</v>
      </c>
      <c r="V6" s="34">
        <f t="shared" si="3"/>
        <v>9324</v>
      </c>
      <c r="W6" s="34">
        <f t="shared" si="3"/>
        <v>6.38</v>
      </c>
      <c r="X6" s="34">
        <f t="shared" si="3"/>
        <v>1461.44</v>
      </c>
      <c r="Y6" s="35" t="str">
        <f>IF(Y7="",NA(),Y7)</f>
        <v>-</v>
      </c>
      <c r="Z6" s="35">
        <f t="shared" ref="Z6:AH6" si="4">IF(Z7="",NA(),Z7)</f>
        <v>100.35</v>
      </c>
      <c r="AA6" s="35">
        <f t="shared" si="4"/>
        <v>100.4</v>
      </c>
      <c r="AB6" s="35">
        <f t="shared" si="4"/>
        <v>99.55</v>
      </c>
      <c r="AC6" s="35">
        <f t="shared" si="4"/>
        <v>98.37</v>
      </c>
      <c r="AD6" s="35" t="str">
        <f t="shared" si="4"/>
        <v>-</v>
      </c>
      <c r="AE6" s="35">
        <f t="shared" si="4"/>
        <v>110.8</v>
      </c>
      <c r="AF6" s="35">
        <f t="shared" si="4"/>
        <v>110.07</v>
      </c>
      <c r="AG6" s="35">
        <f t="shared" si="4"/>
        <v>106.7</v>
      </c>
      <c r="AH6" s="35">
        <f t="shared" si="4"/>
        <v>106.83</v>
      </c>
      <c r="AI6" s="34" t="str">
        <f>IF(AI7="","",IF(AI7="-","【-】","【"&amp;SUBSTITUTE(TEXT(AI7,"#,##0.00"),"-","△")&amp;"】"))</f>
        <v>【108.69】</v>
      </c>
      <c r="AJ6" s="35" t="str">
        <f>IF(AJ7="",NA(),AJ7)</f>
        <v>-</v>
      </c>
      <c r="AK6" s="35">
        <f t="shared" ref="AK6:AS6" si="5">IF(AK7="",NA(),AK7)</f>
        <v>0.97</v>
      </c>
      <c r="AL6" s="34">
        <f t="shared" si="5"/>
        <v>0</v>
      </c>
      <c r="AM6" s="35">
        <f t="shared" si="5"/>
        <v>1.88</v>
      </c>
      <c r="AN6" s="35">
        <f t="shared" si="5"/>
        <v>6.17</v>
      </c>
      <c r="AO6" s="35" t="str">
        <f t="shared" si="5"/>
        <v>-</v>
      </c>
      <c r="AP6" s="35">
        <f t="shared" si="5"/>
        <v>31.45</v>
      </c>
      <c r="AQ6" s="35">
        <f t="shared" si="5"/>
        <v>31.4</v>
      </c>
      <c r="AR6" s="35">
        <f t="shared" si="5"/>
        <v>26.14</v>
      </c>
      <c r="AS6" s="35">
        <f t="shared" si="5"/>
        <v>22.02</v>
      </c>
      <c r="AT6" s="34" t="str">
        <f>IF(AT7="","",IF(AT7="-","【-】","【"&amp;SUBSTITUTE(TEXT(AT7,"#,##0.00"),"-","△")&amp;"】"))</f>
        <v>【3.28】</v>
      </c>
      <c r="AU6" s="35" t="str">
        <f>IF(AU7="",NA(),AU7)</f>
        <v>-</v>
      </c>
      <c r="AV6" s="35">
        <f t="shared" ref="AV6:BD6" si="6">IF(AV7="",NA(),AV7)</f>
        <v>7.18</v>
      </c>
      <c r="AW6" s="35">
        <f t="shared" si="6"/>
        <v>15.87</v>
      </c>
      <c r="AX6" s="35">
        <f t="shared" si="6"/>
        <v>24.55</v>
      </c>
      <c r="AY6" s="35">
        <f t="shared" si="6"/>
        <v>29.89</v>
      </c>
      <c r="AZ6" s="35" t="str">
        <f t="shared" si="6"/>
        <v>-</v>
      </c>
      <c r="BA6" s="35">
        <f t="shared" si="6"/>
        <v>70.16</v>
      </c>
      <c r="BB6" s="35">
        <f t="shared" si="6"/>
        <v>79.709999999999994</v>
      </c>
      <c r="BC6" s="35">
        <f t="shared" si="6"/>
        <v>68.290000000000006</v>
      </c>
      <c r="BD6" s="35">
        <f t="shared" si="6"/>
        <v>68.040000000000006</v>
      </c>
      <c r="BE6" s="34" t="str">
        <f>IF(BE7="","",IF(BE7="-","【-】","【"&amp;SUBSTITUTE(TEXT(BE7,"#,##0.00"),"-","△")&amp;"】"))</f>
        <v>【69.49】</v>
      </c>
      <c r="BF6" s="35" t="str">
        <f>IF(BF7="",NA(),BF7)</f>
        <v>-</v>
      </c>
      <c r="BG6" s="35">
        <f t="shared" ref="BG6:BO6" si="7">IF(BG7="",NA(),BG7)</f>
        <v>138.18</v>
      </c>
      <c r="BH6" s="35">
        <f t="shared" si="7"/>
        <v>129.51</v>
      </c>
      <c r="BI6" s="35">
        <f t="shared" si="7"/>
        <v>117.72</v>
      </c>
      <c r="BJ6" s="35">
        <f t="shared" si="7"/>
        <v>381.05</v>
      </c>
      <c r="BK6" s="35" t="str">
        <f t="shared" si="7"/>
        <v>-</v>
      </c>
      <c r="BL6" s="35">
        <f t="shared" si="7"/>
        <v>1162.3599999999999</v>
      </c>
      <c r="BM6" s="35">
        <f t="shared" si="7"/>
        <v>1047.6500000000001</v>
      </c>
      <c r="BN6" s="35">
        <f t="shared" si="7"/>
        <v>1124.26</v>
      </c>
      <c r="BO6" s="35">
        <f t="shared" si="7"/>
        <v>1048.23</v>
      </c>
      <c r="BP6" s="34" t="str">
        <f>IF(BP7="","",IF(BP7="-","【-】","【"&amp;SUBSTITUTE(TEXT(BP7,"#,##0.00"),"-","△")&amp;"】"))</f>
        <v>【682.78】</v>
      </c>
      <c r="BQ6" s="35" t="str">
        <f>IF(BQ7="",NA(),BQ7)</f>
        <v>-</v>
      </c>
      <c r="BR6" s="35">
        <f t="shared" ref="BR6:BZ6" si="8">IF(BR7="",NA(),BR7)</f>
        <v>34.549999999999997</v>
      </c>
      <c r="BS6" s="35">
        <f t="shared" si="8"/>
        <v>79.63</v>
      </c>
      <c r="BT6" s="35">
        <f t="shared" si="8"/>
        <v>82.01</v>
      </c>
      <c r="BU6" s="35">
        <f t="shared" si="8"/>
        <v>80.22</v>
      </c>
      <c r="BV6" s="35" t="str">
        <f t="shared" si="8"/>
        <v>-</v>
      </c>
      <c r="BW6" s="35">
        <f t="shared" si="8"/>
        <v>68.209999999999994</v>
      </c>
      <c r="BX6" s="35">
        <f t="shared" si="8"/>
        <v>74.040000000000006</v>
      </c>
      <c r="BY6" s="35">
        <f t="shared" si="8"/>
        <v>80.58</v>
      </c>
      <c r="BZ6" s="35">
        <f t="shared" si="8"/>
        <v>78.92</v>
      </c>
      <c r="CA6" s="34" t="str">
        <f>IF(CA7="","",IF(CA7="-","【-】","【"&amp;SUBSTITUTE(TEXT(CA7,"#,##0.00"),"-","△")&amp;"】"))</f>
        <v>【100.91】</v>
      </c>
      <c r="CB6" s="35" t="str">
        <f>IF(CB7="",NA(),CB7)</f>
        <v>-</v>
      </c>
      <c r="CC6" s="35">
        <f t="shared" ref="CC6:CK6" si="9">IF(CC7="",NA(),CC7)</f>
        <v>428.36</v>
      </c>
      <c r="CD6" s="35">
        <f t="shared" si="9"/>
        <v>186.15</v>
      </c>
      <c r="CE6" s="35">
        <f t="shared" si="9"/>
        <v>192.31</v>
      </c>
      <c r="CF6" s="35">
        <f t="shared" si="9"/>
        <v>199.59</v>
      </c>
      <c r="CG6" s="35" t="str">
        <f t="shared" si="9"/>
        <v>-</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49.39</v>
      </c>
      <c r="CT6" s="35">
        <f t="shared" si="10"/>
        <v>49.25</v>
      </c>
      <c r="CU6" s="35">
        <f t="shared" si="10"/>
        <v>50.24</v>
      </c>
      <c r="CV6" s="35">
        <f t="shared" si="10"/>
        <v>49.68</v>
      </c>
      <c r="CW6" s="34" t="str">
        <f>IF(CW7="","",IF(CW7="-","【-】","【"&amp;SUBSTITUTE(TEXT(CW7,"#,##0.00"),"-","△")&amp;"】"))</f>
        <v>【58.98】</v>
      </c>
      <c r="CX6" s="35" t="str">
        <f>IF(CX7="",NA(),CX7)</f>
        <v>-</v>
      </c>
      <c r="CY6" s="35">
        <f t="shared" ref="CY6:DG6" si="11">IF(CY7="",NA(),CY7)</f>
        <v>79.98</v>
      </c>
      <c r="CZ6" s="35">
        <f t="shared" si="11"/>
        <v>82.11</v>
      </c>
      <c r="DA6" s="35">
        <f t="shared" si="11"/>
        <v>83.2</v>
      </c>
      <c r="DB6" s="35">
        <f t="shared" si="11"/>
        <v>83.84</v>
      </c>
      <c r="DC6" s="35" t="str">
        <f t="shared" si="11"/>
        <v>-</v>
      </c>
      <c r="DD6" s="35">
        <f t="shared" si="11"/>
        <v>83.96</v>
      </c>
      <c r="DE6" s="35">
        <f t="shared" si="11"/>
        <v>84.12</v>
      </c>
      <c r="DF6" s="35">
        <f t="shared" si="11"/>
        <v>84.17</v>
      </c>
      <c r="DG6" s="35">
        <f t="shared" si="11"/>
        <v>83.35</v>
      </c>
      <c r="DH6" s="34" t="str">
        <f>IF(DH7="","",IF(DH7="-","【-】","【"&amp;SUBSTITUTE(TEXT(DH7,"#,##0.00"),"-","△")&amp;"】"))</f>
        <v>【95.20】</v>
      </c>
      <c r="DI6" s="35" t="str">
        <f>IF(DI7="",NA(),DI7)</f>
        <v>-</v>
      </c>
      <c r="DJ6" s="35">
        <f t="shared" ref="DJ6:DR6" si="12">IF(DJ7="",NA(),DJ7)</f>
        <v>2.99</v>
      </c>
      <c r="DK6" s="35">
        <f t="shared" si="12"/>
        <v>6</v>
      </c>
      <c r="DL6" s="35">
        <f t="shared" si="12"/>
        <v>10.41</v>
      </c>
      <c r="DM6" s="35">
        <f t="shared" si="12"/>
        <v>11.17</v>
      </c>
      <c r="DN6" s="35" t="str">
        <f t="shared" si="12"/>
        <v>-</v>
      </c>
      <c r="DO6" s="35">
        <f t="shared" si="12"/>
        <v>22.6</v>
      </c>
      <c r="DP6" s="35">
        <f t="shared" si="12"/>
        <v>26.91</v>
      </c>
      <c r="DQ6" s="35">
        <f t="shared" si="12"/>
        <v>26.81</v>
      </c>
      <c r="DR6" s="35">
        <f t="shared" si="12"/>
        <v>26.06</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【5.64】</v>
      </c>
      <c r="EE6" s="35" t="str">
        <f>IF(EE7="",NA(),EE7)</f>
        <v>-</v>
      </c>
      <c r="EF6" s="34">
        <f t="shared" ref="EF6:EN6" si="14">IF(EF7="",NA(),EF7)</f>
        <v>0</v>
      </c>
      <c r="EG6" s="34">
        <f t="shared" si="14"/>
        <v>0</v>
      </c>
      <c r="EH6" s="34">
        <f t="shared" si="14"/>
        <v>0</v>
      </c>
      <c r="EI6" s="34">
        <f t="shared" si="14"/>
        <v>0</v>
      </c>
      <c r="EJ6" s="35" t="str">
        <f t="shared" si="14"/>
        <v>-</v>
      </c>
      <c r="EK6" s="35">
        <f t="shared" si="14"/>
        <v>0.15</v>
      </c>
      <c r="EL6" s="35">
        <f t="shared" si="14"/>
        <v>0.1</v>
      </c>
      <c r="EM6" s="35">
        <f t="shared" si="14"/>
        <v>0.13</v>
      </c>
      <c r="EN6" s="35">
        <f t="shared" si="14"/>
        <v>0.12</v>
      </c>
      <c r="EO6" s="34" t="str">
        <f>IF(EO7="","",IF(EO7="-","【-】","【"&amp;SUBSTITUTE(TEXT(EO7,"#,##0.00"),"-","△")&amp;"】"))</f>
        <v>【0.23】</v>
      </c>
    </row>
    <row r="7" spans="1:148" s="36" customFormat="1" x14ac:dyDescent="0.2">
      <c r="A7" s="28"/>
      <c r="B7" s="37">
        <v>2018</v>
      </c>
      <c r="C7" s="37">
        <v>33014</v>
      </c>
      <c r="D7" s="37">
        <v>46</v>
      </c>
      <c r="E7" s="37">
        <v>17</v>
      </c>
      <c r="F7" s="37">
        <v>1</v>
      </c>
      <c r="G7" s="37">
        <v>0</v>
      </c>
      <c r="H7" s="37" t="s">
        <v>95</v>
      </c>
      <c r="I7" s="37" t="s">
        <v>96</v>
      </c>
      <c r="J7" s="37" t="s">
        <v>97</v>
      </c>
      <c r="K7" s="37" t="s">
        <v>98</v>
      </c>
      <c r="L7" s="37" t="s">
        <v>99</v>
      </c>
      <c r="M7" s="37" t="s">
        <v>100</v>
      </c>
      <c r="N7" s="38" t="s">
        <v>101</v>
      </c>
      <c r="O7" s="38">
        <v>52.38</v>
      </c>
      <c r="P7" s="38">
        <v>56.22</v>
      </c>
      <c r="Q7" s="38">
        <v>86.67</v>
      </c>
      <c r="R7" s="38">
        <v>3024</v>
      </c>
      <c r="S7" s="38">
        <v>16708</v>
      </c>
      <c r="T7" s="38">
        <v>608.82000000000005</v>
      </c>
      <c r="U7" s="38">
        <v>27.44</v>
      </c>
      <c r="V7" s="38">
        <v>9324</v>
      </c>
      <c r="W7" s="38">
        <v>6.38</v>
      </c>
      <c r="X7" s="38">
        <v>1461.44</v>
      </c>
      <c r="Y7" s="38" t="s">
        <v>101</v>
      </c>
      <c r="Z7" s="38">
        <v>100.35</v>
      </c>
      <c r="AA7" s="38">
        <v>100.4</v>
      </c>
      <c r="AB7" s="38">
        <v>99.55</v>
      </c>
      <c r="AC7" s="38">
        <v>98.37</v>
      </c>
      <c r="AD7" s="38" t="s">
        <v>101</v>
      </c>
      <c r="AE7" s="38">
        <v>110.8</v>
      </c>
      <c r="AF7" s="38">
        <v>110.07</v>
      </c>
      <c r="AG7" s="38">
        <v>106.7</v>
      </c>
      <c r="AH7" s="38">
        <v>106.83</v>
      </c>
      <c r="AI7" s="38">
        <v>108.69</v>
      </c>
      <c r="AJ7" s="38" t="s">
        <v>101</v>
      </c>
      <c r="AK7" s="38">
        <v>0.97</v>
      </c>
      <c r="AL7" s="38">
        <v>0</v>
      </c>
      <c r="AM7" s="38">
        <v>1.88</v>
      </c>
      <c r="AN7" s="38">
        <v>6.17</v>
      </c>
      <c r="AO7" s="38" t="s">
        <v>101</v>
      </c>
      <c r="AP7" s="38">
        <v>31.45</v>
      </c>
      <c r="AQ7" s="38">
        <v>31.4</v>
      </c>
      <c r="AR7" s="38">
        <v>26.14</v>
      </c>
      <c r="AS7" s="38">
        <v>22.02</v>
      </c>
      <c r="AT7" s="38">
        <v>3.28</v>
      </c>
      <c r="AU7" s="38" t="s">
        <v>101</v>
      </c>
      <c r="AV7" s="38">
        <v>7.18</v>
      </c>
      <c r="AW7" s="38">
        <v>15.87</v>
      </c>
      <c r="AX7" s="38">
        <v>24.55</v>
      </c>
      <c r="AY7" s="38">
        <v>29.89</v>
      </c>
      <c r="AZ7" s="38" t="s">
        <v>101</v>
      </c>
      <c r="BA7" s="38">
        <v>70.16</v>
      </c>
      <c r="BB7" s="38">
        <v>79.709999999999994</v>
      </c>
      <c r="BC7" s="38">
        <v>68.290000000000006</v>
      </c>
      <c r="BD7" s="38">
        <v>68.040000000000006</v>
      </c>
      <c r="BE7" s="38">
        <v>69.489999999999995</v>
      </c>
      <c r="BF7" s="38" t="s">
        <v>101</v>
      </c>
      <c r="BG7" s="38">
        <v>138.18</v>
      </c>
      <c r="BH7" s="38">
        <v>129.51</v>
      </c>
      <c r="BI7" s="38">
        <v>117.72</v>
      </c>
      <c r="BJ7" s="38">
        <v>381.05</v>
      </c>
      <c r="BK7" s="38" t="s">
        <v>101</v>
      </c>
      <c r="BL7" s="38">
        <v>1162.3599999999999</v>
      </c>
      <c r="BM7" s="38">
        <v>1047.6500000000001</v>
      </c>
      <c r="BN7" s="38">
        <v>1124.26</v>
      </c>
      <c r="BO7" s="38">
        <v>1048.23</v>
      </c>
      <c r="BP7" s="38">
        <v>682.78</v>
      </c>
      <c r="BQ7" s="38" t="s">
        <v>101</v>
      </c>
      <c r="BR7" s="38">
        <v>34.549999999999997</v>
      </c>
      <c r="BS7" s="38">
        <v>79.63</v>
      </c>
      <c r="BT7" s="38">
        <v>82.01</v>
      </c>
      <c r="BU7" s="38">
        <v>80.22</v>
      </c>
      <c r="BV7" s="38" t="s">
        <v>101</v>
      </c>
      <c r="BW7" s="38">
        <v>68.209999999999994</v>
      </c>
      <c r="BX7" s="38">
        <v>74.040000000000006</v>
      </c>
      <c r="BY7" s="38">
        <v>80.58</v>
      </c>
      <c r="BZ7" s="38">
        <v>78.92</v>
      </c>
      <c r="CA7" s="38">
        <v>100.91</v>
      </c>
      <c r="CB7" s="38" t="s">
        <v>101</v>
      </c>
      <c r="CC7" s="38">
        <v>428.36</v>
      </c>
      <c r="CD7" s="38">
        <v>186.15</v>
      </c>
      <c r="CE7" s="38">
        <v>192.31</v>
      </c>
      <c r="CF7" s="38">
        <v>199.59</v>
      </c>
      <c r="CG7" s="38" t="s">
        <v>101</v>
      </c>
      <c r="CH7" s="38">
        <v>250.84</v>
      </c>
      <c r="CI7" s="38">
        <v>235.61</v>
      </c>
      <c r="CJ7" s="38">
        <v>216.21</v>
      </c>
      <c r="CK7" s="38">
        <v>220.31</v>
      </c>
      <c r="CL7" s="38">
        <v>136.86000000000001</v>
      </c>
      <c r="CM7" s="38" t="s">
        <v>101</v>
      </c>
      <c r="CN7" s="38" t="s">
        <v>101</v>
      </c>
      <c r="CO7" s="38" t="s">
        <v>101</v>
      </c>
      <c r="CP7" s="38" t="s">
        <v>101</v>
      </c>
      <c r="CQ7" s="38" t="s">
        <v>101</v>
      </c>
      <c r="CR7" s="38" t="s">
        <v>101</v>
      </c>
      <c r="CS7" s="38">
        <v>49.39</v>
      </c>
      <c r="CT7" s="38">
        <v>49.25</v>
      </c>
      <c r="CU7" s="38">
        <v>50.24</v>
      </c>
      <c r="CV7" s="38">
        <v>49.68</v>
      </c>
      <c r="CW7" s="38">
        <v>58.98</v>
      </c>
      <c r="CX7" s="38" t="s">
        <v>101</v>
      </c>
      <c r="CY7" s="38">
        <v>79.98</v>
      </c>
      <c r="CZ7" s="38">
        <v>82.11</v>
      </c>
      <c r="DA7" s="38">
        <v>83.2</v>
      </c>
      <c r="DB7" s="38">
        <v>83.84</v>
      </c>
      <c r="DC7" s="38" t="s">
        <v>101</v>
      </c>
      <c r="DD7" s="38">
        <v>83.96</v>
      </c>
      <c r="DE7" s="38">
        <v>84.12</v>
      </c>
      <c r="DF7" s="38">
        <v>84.17</v>
      </c>
      <c r="DG7" s="38">
        <v>83.35</v>
      </c>
      <c r="DH7" s="38">
        <v>95.2</v>
      </c>
      <c r="DI7" s="38" t="s">
        <v>101</v>
      </c>
      <c r="DJ7" s="38">
        <v>2.99</v>
      </c>
      <c r="DK7" s="38">
        <v>6</v>
      </c>
      <c r="DL7" s="38">
        <v>10.41</v>
      </c>
      <c r="DM7" s="38">
        <v>11.17</v>
      </c>
      <c r="DN7" s="38" t="s">
        <v>101</v>
      </c>
      <c r="DO7" s="38">
        <v>22.6</v>
      </c>
      <c r="DP7" s="38">
        <v>26.91</v>
      </c>
      <c r="DQ7" s="38">
        <v>26.81</v>
      </c>
      <c r="DR7" s="38">
        <v>26.06</v>
      </c>
      <c r="DS7" s="38">
        <v>38.6</v>
      </c>
      <c r="DT7" s="38" t="s">
        <v>101</v>
      </c>
      <c r="DU7" s="38">
        <v>0</v>
      </c>
      <c r="DV7" s="38">
        <v>0</v>
      </c>
      <c r="DW7" s="38">
        <v>0</v>
      </c>
      <c r="DX7" s="38">
        <v>0</v>
      </c>
      <c r="DY7" s="38" t="s">
        <v>101</v>
      </c>
      <c r="DZ7" s="38">
        <v>0</v>
      </c>
      <c r="EA7" s="38">
        <v>0</v>
      </c>
      <c r="EB7" s="38">
        <v>0</v>
      </c>
      <c r="EC7" s="38">
        <v>0</v>
      </c>
      <c r="ED7" s="38">
        <v>5.64</v>
      </c>
      <c r="EE7" s="38" t="s">
        <v>101</v>
      </c>
      <c r="EF7" s="38">
        <v>0</v>
      </c>
      <c r="EG7" s="38">
        <v>0</v>
      </c>
      <c r="EH7" s="38">
        <v>0</v>
      </c>
      <c r="EI7" s="38">
        <v>0</v>
      </c>
      <c r="EJ7" s="38" t="s">
        <v>101</v>
      </c>
      <c r="EK7" s="38">
        <v>0.15</v>
      </c>
      <c r="EL7" s="38">
        <v>0.1</v>
      </c>
      <c r="EM7" s="38">
        <v>0.13</v>
      </c>
      <c r="EN7" s="38">
        <v>0.12</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2020-01-15T05:53:37Z</cp:lastPrinted>
  <dcterms:created xsi:type="dcterms:W3CDTF">2019-12-05T04:42:35Z</dcterms:created>
  <dcterms:modified xsi:type="dcterms:W3CDTF">2020-01-15T05:59:35Z</dcterms:modified>
  <cp:category/>
</cp:coreProperties>
</file>