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fs01sv\f000\F040_各課_H31\F102_財政課\（財）公営企業\H31\R20110☆（照会）公営企業に係る経営比較分析表（平成30年度決算）の分析等についてついて\03_県提出\"/>
    </mc:Choice>
  </mc:AlternateContent>
  <workbookProtection workbookAlgorithmName="SHA-512" workbookHashValue="L+2gSQkQEb8XCWlNRuuNS6iJhRApE+Svi1aYYXL9cAZhB0mBzxTLDl+mxLNN7I/BUEtlbI9gYmJXSHz3k0QLSA==" workbookSaltValue="loHTcmVzDUfC8pkhBOu6V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<sst xmlns="http://schemas.openxmlformats.org/spreadsheetml/2006/main" count="220" uniqueCount="108">
  <si>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</si>
  <si>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</si>
  <si>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</si>
  <si>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</si>
  <si>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</si>
  <si>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</si>
  <si>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</si>
  <si>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</si>
  <si>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</si>
  <si>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</si>
  <si>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</si>
  <si>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</si>
  <si>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</si>
  <si>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</si>
  <si>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</si>
  <si>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</si>
  <si>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</si>
  <si>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</si>
  <si>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</si>
  <si>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</si>
  <si>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</si>
  <si>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</si>
  <si>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</si>
  <si>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</si>
  <si>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</si>
  <si>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</si>
  <si>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</si>
  <si>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</si>
  <si>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</si>
  <si>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</si>
  <si>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</si>
  <si>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</si>
  <si>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</si>
  <si>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</si>
  <si>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</si>
  <si>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</si>
  <si>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</si>
  <si>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</si>
  <si>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</si>
  <si>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</si>
  <si>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</si>
  <si>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</si>
  <si>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</si>
  <si>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</si>
  <si>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</si>
  <si>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</si>
  <si>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</si>
  <si>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</si>
  <si>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</si>
  <si>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</si>
  <si>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</si>
  <si>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</si>
  <si>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</si>
  <si>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</si>
  <si>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</si>
  <si>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</si>
  <si>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</si>
  <si>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</si>
  <si>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</si>
  <si>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</si>
  <si>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</si>
  <si>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</si>
  <si>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</si>
  <si>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</si>
  <si>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</si>
  <si>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</si>
  <si>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</si>
  <si>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</si>
  <si>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</si>
  <si>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</si>
  <si>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</si>
  <si>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</si>
  <si>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</si>
  <si>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</si>
  <si>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</si>
  <si>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</si>
  <si>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</si>
  <si>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</si>
  <si>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</si>
  <si>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</si>
  <si>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</si>
  <si>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</si>
  <si>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</si>
  <si>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</si>
  <si>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</si>
  <si>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</si>
  <si>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</si>
  <si>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</si>
  <si>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</si>
  <si>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</si>
  <si>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</si>
  <si>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</si>
  <si>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</si>
  <si>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</si>
  <si>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</si>
  <si>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</si>
  <si>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</si>
  <si>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</si>
  <si>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</si>
  <si>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</si>
  <si>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</si>
  <si>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</si>
  <si>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</si>
  <si>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</si>
  <si>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</si>
  <si>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独立採算での事業を継続しており、経営の健全性、効率性は、概ね良好な状態で保たれています。
　これまで、東日本大震災で被災した水道施設の復旧復興を優先的に取り組んでまいりましたが、復興事業が終盤を迎え、今後は、老朽化が進んでいる水道施設の更新を計画的に実施していく必要があります。
　給水人口の減少等に伴う収益の減少や施設更新費用などの増加により経営環境は厳しくなることが予想されますので、財源の確保を図りながら健全で安定的な事業運営を継続するため、経営効率を高める努力とともに、適正な料金設定に留意します。</t>
    <rPh sb="29" eb="30">
      <t>オオム</t>
    </rPh>
    <rPh sb="31" eb="33">
      <t>リョウコウ</t>
    </rPh>
    <rPh sb="34" eb="36">
      <t>ジョウタイ</t>
    </rPh>
    <rPh sb="68" eb="70">
      <t>フッキュウ</t>
    </rPh>
    <rPh sb="90" eb="92">
      <t>フッコウ</t>
    </rPh>
    <rPh sb="92" eb="94">
      <t>ジギョウ</t>
    </rPh>
    <rPh sb="95" eb="97">
      <t>シュウバン</t>
    </rPh>
    <rPh sb="98" eb="99">
      <t>ムカ</t>
    </rPh>
    <rPh sb="101" eb="103">
      <t>コンゴ</t>
    </rPh>
    <rPh sb="105" eb="108">
      <t>ロウキュウカ</t>
    </rPh>
    <rPh sb="114" eb="116">
      <t>スイドウ</t>
    </rPh>
    <rPh sb="116" eb="118">
      <t>シセツ</t>
    </rPh>
    <rPh sb="119" eb="121">
      <t>コウシン</t>
    </rPh>
    <rPh sb="142" eb="144">
      <t>キュウスイ</t>
    </rPh>
    <rPh sb="144" eb="146">
      <t>ジンコウ</t>
    </rPh>
    <rPh sb="147" eb="149">
      <t>ゲンショウ</t>
    </rPh>
    <rPh sb="149" eb="150">
      <t>トウ</t>
    </rPh>
    <rPh sb="151" eb="152">
      <t>トモナ</t>
    </rPh>
    <rPh sb="153" eb="155">
      <t>シュウエキ</t>
    </rPh>
    <rPh sb="195" eb="197">
      <t>ザイゲン</t>
    </rPh>
    <rPh sb="198" eb="200">
      <t>カクホ</t>
    </rPh>
    <rPh sb="201" eb="202">
      <t>ハカ</t>
    </rPh>
    <rPh sb="233" eb="235">
      <t>ドリョク</t>
    </rPh>
    <phoneticPr fontId="16"/>
  </si>
  <si>
    <t xml:space="preserve">　有形固定資産減価償却率は、類似団体と同程度であり、各年度一定の割合で推移しています。
　管路経年化率は、類似団体と同程度でありますが、給水区域拡張期に布設した多くの水道管が平成26年度以降、順次法定耐用年数（40年）を経過しているため、当面上昇が続きます。
　管路更新率は、類似団体と比較して低い水準であり、今後、計画的に更新を進めていく必要があります。
</t>
    <rPh sb="26" eb="29">
      <t>カクネンド</t>
    </rPh>
    <rPh sb="29" eb="31">
      <t>イッテイ</t>
    </rPh>
    <rPh sb="32" eb="34">
      <t>ワリアイ</t>
    </rPh>
    <rPh sb="35" eb="37">
      <t>スイイ</t>
    </rPh>
    <rPh sb="80" eb="81">
      <t>オオ</t>
    </rPh>
    <rPh sb="87" eb="89">
      <t>ヘイセイ</t>
    </rPh>
    <rPh sb="91" eb="92">
      <t>ネン</t>
    </rPh>
    <rPh sb="92" eb="93">
      <t>ド</t>
    </rPh>
    <rPh sb="93" eb="95">
      <t>イコウ</t>
    </rPh>
    <rPh sb="98" eb="100">
      <t>ホウテイ</t>
    </rPh>
    <rPh sb="102" eb="104">
      <t>ネンスウ</t>
    </rPh>
    <rPh sb="107" eb="108">
      <t>ネン</t>
    </rPh>
    <rPh sb="110" eb="112">
      <t>ケイカ</t>
    </rPh>
    <rPh sb="121" eb="123">
      <t>ジョウショウ</t>
    </rPh>
    <rPh sb="124" eb="125">
      <t>ツヅ</t>
    </rPh>
    <rPh sb="131" eb="133">
      <t>カンロ</t>
    </rPh>
    <rPh sb="133" eb="135">
      <t>コウシン</t>
    </rPh>
    <rPh sb="135" eb="136">
      <t>リツ</t>
    </rPh>
    <rPh sb="138" eb="140">
      <t>ルイジ</t>
    </rPh>
    <rPh sb="140" eb="142">
      <t>ダンタイ</t>
    </rPh>
    <rPh sb="143" eb="145">
      <t>ヒカク</t>
    </rPh>
    <rPh sb="147" eb="148">
      <t>ヒク</t>
    </rPh>
    <rPh sb="149" eb="151">
      <t>スイジュン</t>
    </rPh>
    <rPh sb="155" eb="157">
      <t>コンゴ</t>
    </rPh>
    <rPh sb="158" eb="161">
      <t>ケイカクテキ</t>
    </rPh>
    <rPh sb="162" eb="164">
      <t>コウシン</t>
    </rPh>
    <rPh sb="165" eb="166">
      <t>スス</t>
    </rPh>
    <rPh sb="170" eb="172">
      <t>ヒツヨウ</t>
    </rPh>
    <phoneticPr fontId="16"/>
  </si>
  <si>
    <t>　経常収支は各年度とも100％以上の黒字を継続しており、現在、累積欠損金は発生しておりませんが、給水人口の減少等により、今後給水収益の減少が見込まれることから、経営の健全性の確保が必要であります。
　流動比率は類似団体と同程度であり、当面資金不足に陥る見込みはありません。
　企業債残高は年々減少しており、類似団体と比べてやや少ない状況にあると思われます。
　料金回収率は100％を維持しており、給水に係る費用は給水収益で賄われています。
　給水原価は類似団体と同程度ですが復興事業の進捗に伴う減価償却費の増加等により、今後高まることが予想されます。
　施設利用率は類似団体より低い水準で推移しています。施設能力に余力があるとも言えますが、効率的な利用に努めます。
　有収率は震災で下落しておりましたが、復興事業の進捗や漏水箇所修繕の実施により、改善傾向です。</t>
    <rPh sb="6" eb="9">
      <t>カクネンド</t>
    </rPh>
    <rPh sb="15" eb="17">
      <t>イジョウ</t>
    </rPh>
    <rPh sb="28" eb="30">
      <t>ゲンザイ</t>
    </rPh>
    <rPh sb="37" eb="39">
      <t>ハッセイ</t>
    </rPh>
    <rPh sb="48" eb="50">
      <t>キュウスイ</t>
    </rPh>
    <rPh sb="53" eb="55">
      <t>ゲンショウ</t>
    </rPh>
    <rPh sb="55" eb="56">
      <t>トウ</t>
    </rPh>
    <rPh sb="60" eb="62">
      <t>コンゴ</t>
    </rPh>
    <rPh sb="62" eb="64">
      <t>キュウスイ</t>
    </rPh>
    <rPh sb="64" eb="66">
      <t>シュウエキ</t>
    </rPh>
    <rPh sb="67" eb="69">
      <t>ゲンショウ</t>
    </rPh>
    <rPh sb="70" eb="72">
      <t>ミコ</t>
    </rPh>
    <rPh sb="80" eb="82">
      <t>ケイエイ</t>
    </rPh>
    <rPh sb="83" eb="86">
      <t>ケンゼンセイ</t>
    </rPh>
    <rPh sb="87" eb="89">
      <t>カクホ</t>
    </rPh>
    <rPh sb="90" eb="92">
      <t>ヒツヨウ</t>
    </rPh>
    <rPh sb="191" eb="193">
      <t>イジ</t>
    </rPh>
    <rPh sb="198" eb="200">
      <t>キュウスイ</t>
    </rPh>
    <rPh sb="201" eb="202">
      <t>カカ</t>
    </rPh>
    <rPh sb="203" eb="205">
      <t>ヒヨウ</t>
    </rPh>
    <rPh sb="206" eb="208">
      <t>キュウスイ</t>
    </rPh>
    <rPh sb="208" eb="210">
      <t>シュウエキ</t>
    </rPh>
    <rPh sb="211" eb="212">
      <t>マカナ</t>
    </rPh>
    <rPh sb="221" eb="223">
      <t>キュウスイ</t>
    </rPh>
    <rPh sb="223" eb="225">
      <t>ゲンカ</t>
    </rPh>
    <rPh sb="226" eb="228">
      <t>ルイジ</t>
    </rPh>
    <rPh sb="228" eb="230">
      <t>ダンタイ</t>
    </rPh>
    <rPh sb="231" eb="234">
      <t>ドウテイド</t>
    </rPh>
    <rPh sb="237" eb="239">
      <t>フッコウ</t>
    </rPh>
    <rPh sb="242" eb="244">
      <t>シンチョク</t>
    </rPh>
    <rPh sb="247" eb="249">
      <t>ゲンカ</t>
    </rPh>
    <rPh sb="249" eb="251">
      <t>ショウキャク</t>
    </rPh>
    <rPh sb="251" eb="252">
      <t>ヒ</t>
    </rPh>
    <rPh sb="253" eb="255">
      <t>ゾウカ</t>
    </rPh>
    <rPh sb="255" eb="256">
      <t>トウ</t>
    </rPh>
    <rPh sb="260" eb="262">
      <t>コンゴ</t>
    </rPh>
    <rPh sb="262" eb="263">
      <t>タカ</t>
    </rPh>
    <rPh sb="268" eb="270">
      <t>ヨソウ</t>
    </rPh>
    <rPh sb="283" eb="285">
      <t>ルイジ</t>
    </rPh>
    <rPh sb="285" eb="287">
      <t>ダンタイ</t>
    </rPh>
    <rPh sb="289" eb="290">
      <t>ヒク</t>
    </rPh>
    <rPh sb="291" eb="293">
      <t>スイジュン</t>
    </rPh>
    <rPh sb="294" eb="296">
      <t>スイイ</t>
    </rPh>
    <rPh sb="302" eb="304">
      <t>シセツ</t>
    </rPh>
    <rPh sb="304" eb="306">
      <t>ノウリョク</t>
    </rPh>
    <rPh sb="307" eb="309">
      <t>ヨリョク</t>
    </rPh>
    <rPh sb="314" eb="315">
      <t>イ</t>
    </rPh>
    <rPh sb="320" eb="323">
      <t>コウリツテキ</t>
    </rPh>
    <rPh sb="324" eb="326">
      <t>リヨウ</t>
    </rPh>
    <rPh sb="327" eb="328">
      <t>ツト</t>
    </rPh>
    <rPh sb="360" eb="362">
      <t>ロウスイ</t>
    </rPh>
    <rPh sb="362" eb="364">
      <t>カショ</t>
    </rPh>
    <rPh sb="364" eb="366">
      <t>シュウゼン</t>
    </rPh>
    <rPh sb="367" eb="369">
      <t>ジッシ</t>
    </rPh>
    <rPh sb="375" eb="377">
      <t>ケイコウ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</si>
</sst>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0.62</c:v>
                </c:pt>
                <c:pt idx="1">
                  <c:v>0.3</c:v>
                </c:pt>
                <c:pt idx="2">
                  <c:v>1.35</c:v>
                </c:pt>
                <c:pt idx="3">
                  <c:v>1.91</c:v>
                </c:pt>
                <c:pt idx="4">
                  <c:v>0.17</c:v>
                </c:pt>
              </c:numCache>
            </c:numRef>
          </c:val>
          <c:extLst xmlns:c16r2="http://schemas.microsoft.com/office/drawing/2015/06/chart">
            <c:ext xmlns:c16="http://schemas.microsoft.com/office/drawing/2014/chart" uri="{C3380CC4-5D6E-409C-BE32-E72D297353CC}">
              <c16:uniqueId val="{00000000-06B0-417D-8D84-6024656F6748}"/>
            </c:ext>
          </c:extLst>
        </c:ser>
        <c:dLbls>
          <c:showLegendKey val="0"/>
          <c:showVal val="0"/>
          <c:showCatName val="0"/>
          <c:showSerName val="0"/>
          <c:showPercent val="0"/>
          <c:showBubbleSize val="0"/>
        </c:dLbls>
        <c:gapWidth val="150"/>
        <c:axId val="330291936"/>
        <c:axId val="33029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06B0-417D-8D84-6024656F6748}"/>
            </c:ext>
          </c:extLst>
        </c:ser>
        <c:dLbls>
          <c:showLegendKey val="0"/>
          <c:showVal val="0"/>
          <c:showCatName val="0"/>
          <c:showSerName val="0"/>
          <c:showPercent val="0"/>
          <c:showBubbleSize val="0"/>
        </c:dLbls>
        <c:marker val="1"/>
        <c:smooth val="0"/>
        <c:axId val="330291936"/>
        <c:axId val="330292720"/>
      </c:lineChart>
      <c:dateAx>
        <c:axId val="330291936"/>
        <c:scaling>
          <c:orientation val="minMax"/>
        </c:scaling>
        <c:delete val="1"/>
        <c:axPos val="b"/>
        <c:numFmt formatCode="ge" sourceLinked="1"/>
        <c:majorTickMark val="none"/>
        <c:minorTickMark val="none"/>
        <c:tickLblPos val="none"/>
        <c:crossAx val="330292720"/>
        <c:crosses val="autoZero"/>
        <c:auto val="1"/>
        <c:lblOffset val="100"/>
        <c:baseTimeUnit val="years"/>
      </c:dateAx>
      <c:valAx>
        <c:axId val="33029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54.83</c:v>
                </c:pt>
                <c:pt idx="1">
                  <c:v>56.92</c:v>
                </c:pt>
                <c:pt idx="2">
                  <c:v>55.46</c:v>
                </c:pt>
                <c:pt idx="3">
                  <c:v>53.3</c:v>
                </c:pt>
                <c:pt idx="4">
                  <c:v>47.23</c:v>
                </c:pt>
              </c:numCache>
            </c:numRef>
          </c:val>
          <c:extLst xmlns:c16r2="http://schemas.microsoft.com/office/drawing/2015/06/chart">
            <c:ext xmlns:c16="http://schemas.microsoft.com/office/drawing/2014/chart" uri="{C3380CC4-5D6E-409C-BE32-E72D297353CC}">
              <c16:uniqueId val="{00000000-5556-4306-8F59-360D402CA0D3}"/>
            </c:ext>
          </c:extLst>
        </c:ser>
        <c:dLbls>
          <c:showLegendKey val="0"/>
          <c:showVal val="0"/>
          <c:showCatName val="0"/>
          <c:showSerName val="0"/>
          <c:showPercent val="0"/>
          <c:showBubbleSize val="0"/>
        </c:dLbls>
        <c:gapWidth val="150"/>
        <c:axId val="382416704"/>
        <c:axId val="3824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5556-4306-8F59-360D402CA0D3}"/>
            </c:ext>
          </c:extLst>
        </c:ser>
        <c:dLbls>
          <c:showLegendKey val="0"/>
          <c:showVal val="0"/>
          <c:showCatName val="0"/>
          <c:showSerName val="0"/>
          <c:showPercent val="0"/>
          <c:showBubbleSize val="0"/>
        </c:dLbls>
        <c:marker val="1"/>
        <c:smooth val="0"/>
        <c:axId val="382416704"/>
        <c:axId val="382410432"/>
      </c:lineChart>
      <c:dateAx>
        <c:axId val="382416704"/>
        <c:scaling>
          <c:orientation val="minMax"/>
        </c:scaling>
        <c:delete val="1"/>
        <c:axPos val="b"/>
        <c:numFmt formatCode="ge" sourceLinked="1"/>
        <c:majorTickMark val="none"/>
        <c:minorTickMark val="none"/>
        <c:tickLblPos val="none"/>
        <c:crossAx val="382410432"/>
        <c:crosses val="autoZero"/>
        <c:auto val="1"/>
        <c:lblOffset val="100"/>
        <c:baseTimeUnit val="years"/>
      </c:dateAx>
      <c:valAx>
        <c:axId val="3824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67.88</c:v>
                </c:pt>
                <c:pt idx="1">
                  <c:v>66.13</c:v>
                </c:pt>
                <c:pt idx="2">
                  <c:v>68.72</c:v>
                </c:pt>
                <c:pt idx="3">
                  <c:v>71.25</c:v>
                </c:pt>
                <c:pt idx="4">
                  <c:v>78.69</c:v>
                </c:pt>
              </c:numCache>
            </c:numRef>
          </c:val>
          <c:extLst xmlns:c16r2="http://schemas.microsoft.com/office/drawing/2015/06/chart">
            <c:ext xmlns:c16="http://schemas.microsoft.com/office/drawing/2014/chart" uri="{C3380CC4-5D6E-409C-BE32-E72D297353CC}">
              <c16:uniqueId val="{00000000-A3C1-43BE-B90C-915A98421B85}"/>
            </c:ext>
          </c:extLst>
        </c:ser>
        <c:dLbls>
          <c:showLegendKey val="0"/>
          <c:showVal val="0"/>
          <c:showCatName val="0"/>
          <c:showSerName val="0"/>
          <c:showPercent val="0"/>
          <c:showBubbleSize val="0"/>
        </c:dLbls>
        <c:gapWidth val="150"/>
        <c:axId val="382412392"/>
        <c:axId val="38241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A3C1-43BE-B90C-915A98421B85}"/>
            </c:ext>
          </c:extLst>
        </c:ser>
        <c:dLbls>
          <c:showLegendKey val="0"/>
          <c:showVal val="0"/>
          <c:showCatName val="0"/>
          <c:showSerName val="0"/>
          <c:showPercent val="0"/>
          <c:showBubbleSize val="0"/>
        </c:dLbls>
        <c:marker val="1"/>
        <c:smooth val="0"/>
        <c:axId val="382412392"/>
        <c:axId val="382412784"/>
      </c:lineChart>
      <c:dateAx>
        <c:axId val="382412392"/>
        <c:scaling>
          <c:orientation val="minMax"/>
        </c:scaling>
        <c:delete val="1"/>
        <c:axPos val="b"/>
        <c:numFmt formatCode="ge" sourceLinked="1"/>
        <c:majorTickMark val="none"/>
        <c:minorTickMark val="none"/>
        <c:tickLblPos val="none"/>
        <c:crossAx val="382412784"/>
        <c:crosses val="autoZero"/>
        <c:auto val="1"/>
        <c:lblOffset val="100"/>
        <c:baseTimeUnit val="years"/>
      </c:dateAx>
      <c:valAx>
        <c:axId val="38241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1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117.96</c:v>
                </c:pt>
                <c:pt idx="1">
                  <c:v>103.94</c:v>
                </c:pt>
                <c:pt idx="2">
                  <c:v>107.41</c:v>
                </c:pt>
                <c:pt idx="3">
                  <c:v>104.94</c:v>
                </c:pt>
                <c:pt idx="4">
                  <c:v>116.61</c:v>
                </c:pt>
              </c:numCache>
            </c:numRef>
          </c:val>
          <c:extLst xmlns:c16r2="http://schemas.microsoft.com/office/drawing/2015/06/chart">
            <c:ext xmlns:c16="http://schemas.microsoft.com/office/drawing/2014/chart" uri="{C3380CC4-5D6E-409C-BE32-E72D297353CC}">
              <c16:uniqueId val="{00000000-E5B4-45FD-9DE7-838B65531864}"/>
            </c:ext>
          </c:extLst>
        </c:ser>
        <c:dLbls>
          <c:showLegendKey val="0"/>
          <c:showVal val="0"/>
          <c:showCatName val="0"/>
          <c:showSerName val="0"/>
          <c:showPercent val="0"/>
          <c:showBubbleSize val="0"/>
        </c:dLbls>
        <c:gapWidth val="150"/>
        <c:axId val="381494936"/>
        <c:axId val="38150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E5B4-45FD-9DE7-838B65531864}"/>
            </c:ext>
          </c:extLst>
        </c:ser>
        <c:dLbls>
          <c:showLegendKey val="0"/>
          <c:showVal val="0"/>
          <c:showCatName val="0"/>
          <c:showSerName val="0"/>
          <c:showPercent val="0"/>
          <c:showBubbleSize val="0"/>
        </c:dLbls>
        <c:marker val="1"/>
        <c:smooth val="0"/>
        <c:axId val="381494936"/>
        <c:axId val="381500816"/>
      </c:lineChart>
      <c:dateAx>
        <c:axId val="381494936"/>
        <c:scaling>
          <c:orientation val="minMax"/>
        </c:scaling>
        <c:delete val="1"/>
        <c:axPos val="b"/>
        <c:numFmt formatCode="ge" sourceLinked="1"/>
        <c:majorTickMark val="none"/>
        <c:minorTickMark val="none"/>
        <c:tickLblPos val="none"/>
        <c:crossAx val="381500816"/>
        <c:crosses val="autoZero"/>
        <c:auto val="1"/>
        <c:lblOffset val="100"/>
        <c:baseTimeUnit val="years"/>
      </c:dateAx>
      <c:valAx>
        <c:axId val="38150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49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44.67</c:v>
                </c:pt>
                <c:pt idx="1">
                  <c:v>44.95</c:v>
                </c:pt>
                <c:pt idx="2">
                  <c:v>46.33</c:v>
                </c:pt>
                <c:pt idx="3">
                  <c:v>46.98</c:v>
                </c:pt>
                <c:pt idx="4">
                  <c:v>48.62</c:v>
                </c:pt>
              </c:numCache>
            </c:numRef>
          </c:val>
          <c:extLst xmlns:c16r2="http://schemas.microsoft.com/office/drawing/2015/06/chart">
            <c:ext xmlns:c16="http://schemas.microsoft.com/office/drawing/2014/chart" uri="{C3380CC4-5D6E-409C-BE32-E72D297353CC}">
              <c16:uniqueId val="{00000000-B7D8-494A-8C69-DD678FDA290A}"/>
            </c:ext>
          </c:extLst>
        </c:ser>
        <c:dLbls>
          <c:showLegendKey val="0"/>
          <c:showVal val="0"/>
          <c:showCatName val="0"/>
          <c:showSerName val="0"/>
          <c:showPercent val="0"/>
          <c:showBubbleSize val="0"/>
        </c:dLbls>
        <c:gapWidth val="150"/>
        <c:axId val="381493760"/>
        <c:axId val="3814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B7D8-494A-8C69-DD678FDA290A}"/>
            </c:ext>
          </c:extLst>
        </c:ser>
        <c:dLbls>
          <c:showLegendKey val="0"/>
          <c:showVal val="0"/>
          <c:showCatName val="0"/>
          <c:showSerName val="0"/>
          <c:showPercent val="0"/>
          <c:showBubbleSize val="0"/>
        </c:dLbls>
        <c:marker val="1"/>
        <c:smooth val="0"/>
        <c:axId val="381493760"/>
        <c:axId val="381495328"/>
      </c:lineChart>
      <c:dateAx>
        <c:axId val="381493760"/>
        <c:scaling>
          <c:orientation val="minMax"/>
        </c:scaling>
        <c:delete val="1"/>
        <c:axPos val="b"/>
        <c:numFmt formatCode="ge" sourceLinked="1"/>
        <c:majorTickMark val="none"/>
        <c:minorTickMark val="none"/>
        <c:tickLblPos val="none"/>
        <c:crossAx val="381495328"/>
        <c:crosses val="autoZero"/>
        <c:auto val="1"/>
        <c:lblOffset val="100"/>
        <c:baseTimeUnit val="years"/>
      </c:dateAx>
      <c:valAx>
        <c:axId val="3814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16.28</c:v>
                </c:pt>
                <c:pt idx="1">
                  <c:v>16.34</c:v>
                </c:pt>
                <c:pt idx="2">
                  <c:v>17.75</c:v>
                </c:pt>
                <c:pt idx="3">
                  <c:v>17.100000000000001</c:v>
                </c:pt>
                <c:pt idx="4">
                  <c:v>17.809999999999999</c:v>
                </c:pt>
              </c:numCache>
            </c:numRef>
          </c:val>
          <c:extLst xmlns:c16r2="http://schemas.microsoft.com/office/drawing/2015/06/chart">
            <c:ext xmlns:c16="http://schemas.microsoft.com/office/drawing/2014/chart" uri="{C3380CC4-5D6E-409C-BE32-E72D297353CC}">
              <c16:uniqueId val="{00000000-4C8F-409C-914A-4AB6F6ACE372}"/>
            </c:ext>
          </c:extLst>
        </c:ser>
        <c:dLbls>
          <c:showLegendKey val="0"/>
          <c:showVal val="0"/>
          <c:showCatName val="0"/>
          <c:showSerName val="0"/>
          <c:showPercent val="0"/>
          <c:showBubbleSize val="0"/>
        </c:dLbls>
        <c:gapWidth val="150"/>
        <c:axId val="381495720"/>
        <c:axId val="38149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4C8F-409C-914A-4AB6F6ACE372}"/>
            </c:ext>
          </c:extLst>
        </c:ser>
        <c:dLbls>
          <c:showLegendKey val="0"/>
          <c:showVal val="0"/>
          <c:showCatName val="0"/>
          <c:showSerName val="0"/>
          <c:showPercent val="0"/>
          <c:showBubbleSize val="0"/>
        </c:dLbls>
        <c:marker val="1"/>
        <c:smooth val="0"/>
        <c:axId val="381495720"/>
        <c:axId val="381497288"/>
      </c:lineChart>
      <c:dateAx>
        <c:axId val="381495720"/>
        <c:scaling>
          <c:orientation val="minMax"/>
        </c:scaling>
        <c:delete val="1"/>
        <c:axPos val="b"/>
        <c:numFmt formatCode="ge" sourceLinked="1"/>
        <c:majorTickMark val="none"/>
        <c:minorTickMark val="none"/>
        <c:tickLblPos val="none"/>
        <c:crossAx val="381497288"/>
        <c:crosses val="autoZero"/>
        <c:auto val="1"/>
        <c:lblOffset val="100"/>
        <c:baseTimeUnit val="years"/>
      </c:dateAx>
      <c:valAx>
        <c:axId val="3814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9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8E-47D4-936B-EB20D12D8E4E}"/>
            </c:ext>
          </c:extLst>
        </c:ser>
        <c:dLbls>
          <c:showLegendKey val="0"/>
          <c:showVal val="0"/>
          <c:showCatName val="0"/>
          <c:showSerName val="0"/>
          <c:showPercent val="0"/>
          <c:showBubbleSize val="0"/>
        </c:dLbls>
        <c:gapWidth val="150"/>
        <c:axId val="381499248"/>
        <c:axId val="38149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E98E-47D4-936B-EB20D12D8E4E}"/>
            </c:ext>
          </c:extLst>
        </c:ser>
        <c:dLbls>
          <c:showLegendKey val="0"/>
          <c:showVal val="0"/>
          <c:showCatName val="0"/>
          <c:showSerName val="0"/>
          <c:showPercent val="0"/>
          <c:showBubbleSize val="0"/>
        </c:dLbls>
        <c:marker val="1"/>
        <c:smooth val="0"/>
        <c:axId val="381499248"/>
        <c:axId val="381497680"/>
      </c:lineChart>
      <c:dateAx>
        <c:axId val="381499248"/>
        <c:scaling>
          <c:orientation val="minMax"/>
        </c:scaling>
        <c:delete val="1"/>
        <c:axPos val="b"/>
        <c:numFmt formatCode="ge" sourceLinked="1"/>
        <c:majorTickMark val="none"/>
        <c:minorTickMark val="none"/>
        <c:tickLblPos val="none"/>
        <c:crossAx val="381497680"/>
        <c:crosses val="autoZero"/>
        <c:auto val="1"/>
        <c:lblOffset val="100"/>
        <c:baseTimeUnit val="years"/>
      </c:dateAx>
      <c:valAx>
        <c:axId val="38149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49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359.1</c:v>
                </c:pt>
                <c:pt idx="1">
                  <c:v>380.01</c:v>
                </c:pt>
                <c:pt idx="2">
                  <c:v>326.93</c:v>
                </c:pt>
                <c:pt idx="3">
                  <c:v>407.58</c:v>
                </c:pt>
                <c:pt idx="4">
                  <c:v>326.32</c:v>
                </c:pt>
              </c:numCache>
            </c:numRef>
          </c:val>
          <c:extLst xmlns:c16r2="http://schemas.microsoft.com/office/drawing/2015/06/chart">
            <c:ext xmlns:c16="http://schemas.microsoft.com/office/drawing/2014/chart" uri="{C3380CC4-5D6E-409C-BE32-E72D297353CC}">
              <c16:uniqueId val="{00000000-D23B-4DC5-B581-D1B825A2EF38}"/>
            </c:ext>
          </c:extLst>
        </c:ser>
        <c:dLbls>
          <c:showLegendKey val="0"/>
          <c:showVal val="0"/>
          <c:showCatName val="0"/>
          <c:showSerName val="0"/>
          <c:showPercent val="0"/>
          <c:showBubbleSize val="0"/>
        </c:dLbls>
        <c:gapWidth val="150"/>
        <c:axId val="381498464"/>
        <c:axId val="38149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D23B-4DC5-B581-D1B825A2EF38}"/>
            </c:ext>
          </c:extLst>
        </c:ser>
        <c:dLbls>
          <c:showLegendKey val="0"/>
          <c:showVal val="0"/>
          <c:showCatName val="0"/>
          <c:showSerName val="0"/>
          <c:showPercent val="0"/>
          <c:showBubbleSize val="0"/>
        </c:dLbls>
        <c:marker val="1"/>
        <c:smooth val="0"/>
        <c:axId val="381498464"/>
        <c:axId val="381498856"/>
      </c:lineChart>
      <c:dateAx>
        <c:axId val="381498464"/>
        <c:scaling>
          <c:orientation val="minMax"/>
        </c:scaling>
        <c:delete val="1"/>
        <c:axPos val="b"/>
        <c:numFmt formatCode="ge" sourceLinked="1"/>
        <c:majorTickMark val="none"/>
        <c:minorTickMark val="none"/>
        <c:tickLblPos val="none"/>
        <c:crossAx val="381498856"/>
        <c:crosses val="autoZero"/>
        <c:auto val="1"/>
        <c:lblOffset val="100"/>
        <c:baseTimeUnit val="years"/>
      </c:dateAx>
      <c:valAx>
        <c:axId val="38149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4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365.09</c:v>
                </c:pt>
                <c:pt idx="1">
                  <c:v>345.89</c:v>
                </c:pt>
                <c:pt idx="2">
                  <c:v>324.39999999999998</c:v>
                </c:pt>
                <c:pt idx="3">
                  <c:v>308.06</c:v>
                </c:pt>
                <c:pt idx="4">
                  <c:v>296.58</c:v>
                </c:pt>
              </c:numCache>
            </c:numRef>
          </c:val>
          <c:extLst xmlns:c16r2="http://schemas.microsoft.com/office/drawing/2015/06/chart">
            <c:ext xmlns:c16="http://schemas.microsoft.com/office/drawing/2014/chart" uri="{C3380CC4-5D6E-409C-BE32-E72D297353CC}">
              <c16:uniqueId val="{00000000-48BD-40B9-9BFD-7097C8DF096C}"/>
            </c:ext>
          </c:extLst>
        </c:ser>
        <c:dLbls>
          <c:showLegendKey val="0"/>
          <c:showVal val="0"/>
          <c:showCatName val="0"/>
          <c:showSerName val="0"/>
          <c:showPercent val="0"/>
          <c:showBubbleSize val="0"/>
        </c:dLbls>
        <c:gapWidth val="150"/>
        <c:axId val="382414352"/>
        <c:axId val="38241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48BD-40B9-9BFD-7097C8DF096C}"/>
            </c:ext>
          </c:extLst>
        </c:ser>
        <c:dLbls>
          <c:showLegendKey val="0"/>
          <c:showVal val="0"/>
          <c:showCatName val="0"/>
          <c:showSerName val="0"/>
          <c:showPercent val="0"/>
          <c:showBubbleSize val="0"/>
        </c:dLbls>
        <c:marker val="1"/>
        <c:smooth val="0"/>
        <c:axId val="382414352"/>
        <c:axId val="382417096"/>
      </c:lineChart>
      <c:dateAx>
        <c:axId val="382414352"/>
        <c:scaling>
          <c:orientation val="minMax"/>
        </c:scaling>
        <c:delete val="1"/>
        <c:axPos val="b"/>
        <c:numFmt formatCode="ge" sourceLinked="1"/>
        <c:majorTickMark val="none"/>
        <c:minorTickMark val="none"/>
        <c:tickLblPos val="none"/>
        <c:crossAx val="382417096"/>
        <c:crosses val="autoZero"/>
        <c:auto val="1"/>
        <c:lblOffset val="100"/>
        <c:baseTimeUnit val="years"/>
      </c:dateAx>
      <c:valAx>
        <c:axId val="382417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41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113.9</c:v>
                </c:pt>
                <c:pt idx="1">
                  <c:v>91.6</c:v>
                </c:pt>
                <c:pt idx="2">
                  <c:v>104.73</c:v>
                </c:pt>
                <c:pt idx="3">
                  <c:v>101.74</c:v>
                </c:pt>
                <c:pt idx="4">
                  <c:v>113.89</c:v>
                </c:pt>
              </c:numCache>
            </c:numRef>
          </c:val>
          <c:extLst xmlns:c16r2="http://schemas.microsoft.com/office/drawing/2015/06/chart">
            <c:ext xmlns:c16="http://schemas.microsoft.com/office/drawing/2014/chart" uri="{C3380CC4-5D6E-409C-BE32-E72D297353CC}">
              <c16:uniqueId val="{00000000-CADF-49DD-B7F4-BD30283716DD}"/>
            </c:ext>
          </c:extLst>
        </c:ser>
        <c:dLbls>
          <c:showLegendKey val="0"/>
          <c:showVal val="0"/>
          <c:showCatName val="0"/>
          <c:showSerName val="0"/>
          <c:showPercent val="0"/>
          <c:showBubbleSize val="0"/>
        </c:dLbls>
        <c:gapWidth val="150"/>
        <c:axId val="382414744"/>
        <c:axId val="38241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CADF-49DD-B7F4-BD30283716DD}"/>
            </c:ext>
          </c:extLst>
        </c:ser>
        <c:dLbls>
          <c:showLegendKey val="0"/>
          <c:showVal val="0"/>
          <c:showCatName val="0"/>
          <c:showSerName val="0"/>
          <c:showPercent val="0"/>
          <c:showBubbleSize val="0"/>
        </c:dLbls>
        <c:marker val="1"/>
        <c:smooth val="0"/>
        <c:axId val="382414744"/>
        <c:axId val="382411608"/>
      </c:lineChart>
      <c:dateAx>
        <c:axId val="382414744"/>
        <c:scaling>
          <c:orientation val="minMax"/>
        </c:scaling>
        <c:delete val="1"/>
        <c:axPos val="b"/>
        <c:numFmt formatCode="ge" sourceLinked="1"/>
        <c:majorTickMark val="none"/>
        <c:minorTickMark val="none"/>
        <c:tickLblPos val="none"/>
        <c:crossAx val="382411608"/>
        <c:crosses val="autoZero"/>
        <c:auto val="1"/>
        <c:lblOffset val="100"/>
        <c:baseTimeUnit val="years"/>
      </c:dateAx>
      <c:valAx>
        <c:axId val="38241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1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162.29</c:v>
                </c:pt>
                <c:pt idx="1">
                  <c:v>202.81</c:v>
                </c:pt>
                <c:pt idx="2">
                  <c:v>178.33</c:v>
                </c:pt>
                <c:pt idx="3">
                  <c:v>183.95</c:v>
                </c:pt>
                <c:pt idx="4">
                  <c:v>164.74</c:v>
                </c:pt>
              </c:numCache>
            </c:numRef>
          </c:val>
          <c:extLst xmlns:c16r2="http://schemas.microsoft.com/office/drawing/2015/06/chart">
            <c:ext xmlns:c16="http://schemas.microsoft.com/office/drawing/2014/chart" uri="{C3380CC4-5D6E-409C-BE32-E72D297353CC}">
              <c16:uniqueId val="{00000000-1831-46D4-BD95-9D837A1C9908}"/>
            </c:ext>
          </c:extLst>
        </c:ser>
        <c:dLbls>
          <c:showLegendKey val="0"/>
          <c:showVal val="0"/>
          <c:showCatName val="0"/>
          <c:showSerName val="0"/>
          <c:showPercent val="0"/>
          <c:showBubbleSize val="0"/>
        </c:dLbls>
        <c:gapWidth val="150"/>
        <c:axId val="382410824"/>
        <c:axId val="38241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1831-46D4-BD95-9D837A1C9908}"/>
            </c:ext>
          </c:extLst>
        </c:ser>
        <c:dLbls>
          <c:showLegendKey val="0"/>
          <c:showVal val="0"/>
          <c:showCatName val="0"/>
          <c:showSerName val="0"/>
          <c:showPercent val="0"/>
          <c:showBubbleSize val="0"/>
        </c:dLbls>
        <c:marker val="1"/>
        <c:smooth val="0"/>
        <c:axId val="382410824"/>
        <c:axId val="382417880"/>
      </c:lineChart>
      <c:dateAx>
        <c:axId val="382410824"/>
        <c:scaling>
          <c:orientation val="minMax"/>
        </c:scaling>
        <c:delete val="1"/>
        <c:axPos val="b"/>
        <c:numFmt formatCode="ge" sourceLinked="1"/>
        <c:majorTickMark val="none"/>
        <c:minorTickMark val="none"/>
        <c:tickLblPos val="none"/>
        <c:crossAx val="382417880"/>
        <c:crosses val="autoZero"/>
        <c:auto val="1"/>
        <c:lblOffset val="100"/>
        <c:baseTimeUnit val="years"/>
      </c:dateAx>
      <c:valAx>
        <c:axId val="38241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釜石市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33837</v>
      </c>
      <c r="AM8" s="70"/>
      <c r="AN8" s="70"/>
      <c r="AO8" s="70"/>
      <c r="AP8" s="70"/>
      <c r="AQ8" s="70"/>
      <c r="AR8" s="70"/>
      <c r="AS8" s="70"/>
      <c r="AT8" s="66">
        <f>データ!$S$6</f>
        <v>440.34</v>
      </c>
      <c r="AU8" s="67"/>
      <c r="AV8" s="67"/>
      <c r="AW8" s="67"/>
      <c r="AX8" s="67"/>
      <c r="AY8" s="67"/>
      <c r="AZ8" s="67"/>
      <c r="BA8" s="67"/>
      <c r="BB8" s="69">
        <f>データ!$T$6</f>
        <v>76.84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75.650000000000006</v>
      </c>
      <c r="J10" s="67"/>
      <c r="K10" s="67"/>
      <c r="L10" s="67"/>
      <c r="M10" s="67"/>
      <c r="N10" s="67"/>
      <c r="O10" s="68"/>
      <c r="P10" s="69">
        <f>データ!$P$6</f>
        <v>99.99</v>
      </c>
      <c r="Q10" s="69"/>
      <c r="R10" s="69"/>
      <c r="S10" s="69"/>
      <c r="T10" s="69"/>
      <c r="U10" s="69"/>
      <c r="V10" s="69"/>
      <c r="W10" s="70">
        <f>データ!$Q$6</f>
        <v>3024</v>
      </c>
      <c r="X10" s="70"/>
      <c r="Y10" s="70"/>
      <c r="Z10" s="70"/>
      <c r="AA10" s="70"/>
      <c r="AB10" s="70"/>
      <c r="AC10" s="70"/>
      <c r="AD10" s="2"/>
      <c r="AE10" s="2"/>
      <c r="AF10" s="2"/>
      <c r="AG10" s="2"/>
      <c r="AH10" s="4"/>
      <c r="AI10" s="4"/>
      <c r="AJ10" s="4"/>
      <c r="AK10" s="4"/>
      <c r="AL10" s="70">
        <f>データ!$U$6</f>
        <v>33432</v>
      </c>
      <c r="AM10" s="70"/>
      <c r="AN10" s="70"/>
      <c r="AO10" s="70"/>
      <c r="AP10" s="70"/>
      <c r="AQ10" s="70"/>
      <c r="AR10" s="70"/>
      <c r="AS10" s="70"/>
      <c r="AT10" s="66">
        <f>データ!$V$6</f>
        <v>20.39</v>
      </c>
      <c r="AU10" s="67"/>
      <c r="AV10" s="67"/>
      <c r="AW10" s="67"/>
      <c r="AX10" s="67"/>
      <c r="AY10" s="67"/>
      <c r="AZ10" s="67"/>
      <c r="BA10" s="67"/>
      <c r="BB10" s="69">
        <f>データ!$W$6</f>
        <v>1639.63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1pd97uCgRR8D2oRR4B3HBspTs0Gy3UhwhBgNGKVxsfZ0GjU+rhOujb6ynuNRc/pbnqLgAWZLLdR8xZj4H0lLA==" saltValue="/tGGgTz1TfDP3V+VSTN9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32115</v>
      </c>
      <c r="D6" s="34">
        <f t="shared" si="3"/>
        <v>46</v>
      </c>
      <c r="E6" s="34">
        <f t="shared" si="3"/>
        <v>1</v>
      </c>
      <c r="F6" s="34">
        <f t="shared" si="3"/>
        <v>0</v>
      </c>
      <c r="G6" s="34">
        <f t="shared" si="3"/>
        <v>1</v>
      </c>
      <c r="H6" s="34" t="str">
        <f t="shared" si="3"/>
        <v>岩手県　釜石市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75.650000000000006</v>
      </c>
      <c r="P6" s="35">
        <f t="shared" si="3"/>
        <v>99.99</v>
      </c>
      <c r="Q6" s="35">
        <f t="shared" si="3"/>
        <v>3024</v>
      </c>
      <c r="R6" s="35">
        <f t="shared" si="3"/>
        <v>33837</v>
      </c>
      <c r="S6" s="35">
        <f t="shared" si="3"/>
        <v>440.34</v>
      </c>
      <c r="T6" s="35">
        <f t="shared" si="3"/>
        <v>76.84</v>
      </c>
      <c r="U6" s="35">
        <f t="shared" si="3"/>
        <v>33432</v>
      </c>
      <c r="V6" s="35">
        <f t="shared" si="3"/>
        <v>20.39</v>
      </c>
      <c r="W6" s="35">
        <f t="shared" si="3"/>
        <v>1639.63</v>
      </c>
      <c r="X6" s="36">
        <f>IF(X7="",NA(),X7)</f>
        <v>117.96</v>
      </c>
      <c r="Y6" s="36">
        <f t="shared" ref="Y6:AG6" si="4">IF(Y7="",NA(),Y7)</f>
        <v>103.94</v>
      </c>
      <c r="Z6" s="36">
        <f t="shared" si="4"/>
        <v>107.41</v>
      </c>
      <c r="AA6" s="36">
        <f t="shared" si="4"/>
        <v>104.94</v>
      </c>
      <c r="AB6" s="36">
        <f t="shared" si="4"/>
        <v>116.61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359.1</v>
      </c>
      <c r="AU6" s="36">
        <f t="shared" ref="AU6:BC6" si="6">IF(AU7="",NA(),AU7)</f>
        <v>380.01</v>
      </c>
      <c r="AV6" s="36">
        <f t="shared" si="6"/>
        <v>326.93</v>
      </c>
      <c r="AW6" s="36">
        <f t="shared" si="6"/>
        <v>407.58</v>
      </c>
      <c r="AX6" s="36">
        <f t="shared" si="6"/>
        <v>326.32</v>
      </c>
      <c r="AY6" s="36">
        <f t="shared" si="6"/>
        <v>382.09</v>
      </c>
      <c r="AZ6" s="36">
        <f t="shared" si="6"/>
        <v>371.31</v>
      </c>
      <c r="BA6" s="36">
        <f t="shared" si="6"/>
        <v>377.63</v>
      </c>
      <c r="BB6" s="36">
        <f t="shared" si="6"/>
        <v>357.34</v>
      </c>
      <c r="BC6" s="36">
        <f t="shared" si="6"/>
        <v>366.03</v>
      </c>
      <c r="BD6" s="35" t="str">
        <f>IF(BD7="","",IF(BD7="-","【-】","【"&amp;SUBSTITUTE(TEXT(BD7,"#,##0.00"),"-","△")&amp;"】"))</f>
        <v>【261.93】</v>
      </c>
      <c r="BE6" s="36">
        <f>IF(BE7="",NA(),BE7)</f>
        <v>365.09</v>
      </c>
      <c r="BF6" s="36">
        <f t="shared" ref="BF6:BN6" si="7">IF(BF7="",NA(),BF7)</f>
        <v>345.89</v>
      </c>
      <c r="BG6" s="36">
        <f t="shared" si="7"/>
        <v>324.39999999999998</v>
      </c>
      <c r="BH6" s="36">
        <f t="shared" si="7"/>
        <v>308.06</v>
      </c>
      <c r="BI6" s="36">
        <f t="shared" si="7"/>
        <v>296.58</v>
      </c>
      <c r="BJ6" s="36">
        <f t="shared" si="7"/>
        <v>385.06</v>
      </c>
      <c r="BK6" s="36">
        <f t="shared" si="7"/>
        <v>373.09</v>
      </c>
      <c r="BL6" s="36">
        <f t="shared" si="7"/>
        <v>364.71</v>
      </c>
      <c r="BM6" s="36">
        <f t="shared" si="7"/>
        <v>373.69</v>
      </c>
      <c r="BN6" s="36">
        <f t="shared" si="7"/>
        <v>370.12</v>
      </c>
      <c r="BO6" s="35" t="str">
        <f>IF(BO7="","",IF(BO7="-","【-】","【"&amp;SUBSTITUTE(TEXT(BO7,"#,##0.00"),"-","△")&amp;"】"))</f>
        <v>【270.46】</v>
      </c>
      <c r="BP6" s="36">
        <f>IF(BP7="",NA(),BP7)</f>
        <v>113.9</v>
      </c>
      <c r="BQ6" s="36">
        <f t="shared" ref="BQ6:BY6" si="8">IF(BQ7="",NA(),BQ7)</f>
        <v>91.6</v>
      </c>
      <c r="BR6" s="36">
        <f t="shared" si="8"/>
        <v>104.73</v>
      </c>
      <c r="BS6" s="36">
        <f t="shared" si="8"/>
        <v>101.74</v>
      </c>
      <c r="BT6" s="36">
        <f t="shared" si="8"/>
        <v>113.89</v>
      </c>
      <c r="BU6" s="36">
        <f t="shared" si="8"/>
        <v>99.07</v>
      </c>
      <c r="BV6" s="36">
        <f t="shared" si="8"/>
        <v>99.99</v>
      </c>
      <c r="BW6" s="36">
        <f t="shared" si="8"/>
        <v>100.65</v>
      </c>
      <c r="BX6" s="36">
        <f t="shared" si="8"/>
        <v>99.87</v>
      </c>
      <c r="BY6" s="36">
        <f t="shared" si="8"/>
        <v>100.42</v>
      </c>
      <c r="BZ6" s="35" t="str">
        <f>IF(BZ7="","",IF(BZ7="-","【-】","【"&amp;SUBSTITUTE(TEXT(BZ7,"#,##0.00"),"-","△")&amp;"】"))</f>
        <v>【103.91】</v>
      </c>
      <c r="CA6" s="36">
        <f>IF(CA7="",NA(),CA7)</f>
        <v>162.29</v>
      </c>
      <c r="CB6" s="36">
        <f t="shared" ref="CB6:CJ6" si="9">IF(CB7="",NA(),CB7)</f>
        <v>202.81</v>
      </c>
      <c r="CC6" s="36">
        <f t="shared" si="9"/>
        <v>178.33</v>
      </c>
      <c r="CD6" s="36">
        <f t="shared" si="9"/>
        <v>183.95</v>
      </c>
      <c r="CE6" s="36">
        <f t="shared" si="9"/>
        <v>164.74</v>
      </c>
      <c r="CF6" s="36">
        <f t="shared" si="9"/>
        <v>173.03</v>
      </c>
      <c r="CG6" s="36">
        <f t="shared" si="9"/>
        <v>171.15</v>
      </c>
      <c r="CH6" s="36">
        <f t="shared" si="9"/>
        <v>170.19</v>
      </c>
      <c r="CI6" s="36">
        <f t="shared" si="9"/>
        <v>171.81</v>
      </c>
      <c r="CJ6" s="36">
        <f t="shared" si="9"/>
        <v>171.67</v>
      </c>
      <c r="CK6" s="35" t="str">
        <f>IF(CK7="","",IF(CK7="-","【-】","【"&amp;SUBSTITUTE(TEXT(CK7,"#,##0.00"),"-","△")&amp;"】"))</f>
        <v>【167.11】</v>
      </c>
      <c r="CL6" s="36">
        <f>IF(CL7="",NA(),CL7)</f>
        <v>54.83</v>
      </c>
      <c r="CM6" s="36">
        <f t="shared" ref="CM6:CU6" si="10">IF(CM7="",NA(),CM7)</f>
        <v>56.92</v>
      </c>
      <c r="CN6" s="36">
        <f t="shared" si="10"/>
        <v>55.46</v>
      </c>
      <c r="CO6" s="36">
        <f t="shared" si="10"/>
        <v>53.3</v>
      </c>
      <c r="CP6" s="36">
        <f t="shared" si="10"/>
        <v>47.23</v>
      </c>
      <c r="CQ6" s="36">
        <f t="shared" si="10"/>
        <v>58.58</v>
      </c>
      <c r="CR6" s="36">
        <f t="shared" si="10"/>
        <v>58.53</v>
      </c>
      <c r="CS6" s="36">
        <f t="shared" si="10"/>
        <v>59.01</v>
      </c>
      <c r="CT6" s="36">
        <f t="shared" si="10"/>
        <v>60.03</v>
      </c>
      <c r="CU6" s="36">
        <f t="shared" si="10"/>
        <v>59.74</v>
      </c>
      <c r="CV6" s="35" t="str">
        <f>IF(CV7="","",IF(CV7="-","【-】","【"&amp;SUBSTITUTE(TEXT(CV7,"#,##0.00"),"-","△")&amp;"】"))</f>
        <v>【60.27】</v>
      </c>
      <c r="CW6" s="36">
        <f>IF(CW7="",NA(),CW7)</f>
        <v>67.88</v>
      </c>
      <c r="CX6" s="36">
        <f t="shared" ref="CX6:DF6" si="11">IF(CX7="",NA(),CX7)</f>
        <v>66.13</v>
      </c>
      <c r="CY6" s="36">
        <f t="shared" si="11"/>
        <v>68.72</v>
      </c>
      <c r="CZ6" s="36">
        <f t="shared" si="11"/>
        <v>71.25</v>
      </c>
      <c r="DA6" s="36">
        <f t="shared" si="11"/>
        <v>78.69</v>
      </c>
      <c r="DB6" s="36">
        <f t="shared" si="11"/>
        <v>85.23</v>
      </c>
      <c r="DC6" s="36">
        <f t="shared" si="11"/>
        <v>85.26</v>
      </c>
      <c r="DD6" s="36">
        <f t="shared" si="11"/>
        <v>85.37</v>
      </c>
      <c r="DE6" s="36">
        <f t="shared" si="11"/>
        <v>84.81</v>
      </c>
      <c r="DF6" s="36">
        <f t="shared" si="11"/>
        <v>84.8</v>
      </c>
      <c r="DG6" s="35" t="str">
        <f>IF(DG7="","",IF(DG7="-","【-】","【"&amp;SUBSTITUTE(TEXT(DG7,"#,##0.00"),"-","△")&amp;"】"))</f>
        <v>【89.92】</v>
      </c>
      <c r="DH6" s="36">
        <f>IF(DH7="",NA(),DH7)</f>
        <v>44.67</v>
      </c>
      <c r="DI6" s="36">
        <f t="shared" ref="DI6:DQ6" si="12">IF(DI7="",NA(),DI7)</f>
        <v>44.95</v>
      </c>
      <c r="DJ6" s="36">
        <f t="shared" si="12"/>
        <v>46.33</v>
      </c>
      <c r="DK6" s="36">
        <f t="shared" si="12"/>
        <v>46.98</v>
      </c>
      <c r="DL6" s="36">
        <f t="shared" si="12"/>
        <v>48.62</v>
      </c>
      <c r="DM6" s="36">
        <f t="shared" si="12"/>
        <v>44.31</v>
      </c>
      <c r="DN6" s="36">
        <f t="shared" si="12"/>
        <v>45.75</v>
      </c>
      <c r="DO6" s="36">
        <f t="shared" si="12"/>
        <v>46.9</v>
      </c>
      <c r="DP6" s="36">
        <f t="shared" si="12"/>
        <v>47.28</v>
      </c>
      <c r="DQ6" s="36">
        <f t="shared" si="12"/>
        <v>47.66</v>
      </c>
      <c r="DR6" s="35" t="str">
        <f>IF(DR7="","",IF(DR7="-","【-】","【"&amp;SUBSTITUTE(TEXT(DR7,"#,##0.00"),"-","△")&amp;"】"))</f>
        <v>【48.85】</v>
      </c>
      <c r="DS6" s="36">
        <f>IF(DS7="",NA(),DS7)</f>
        <v>16.28</v>
      </c>
      <c r="DT6" s="36">
        <f t="shared" ref="DT6:EB6" si="13">IF(DT7="",NA(),DT7)</f>
        <v>16.34</v>
      </c>
      <c r="DU6" s="36">
        <f t="shared" si="13"/>
        <v>17.75</v>
      </c>
      <c r="DV6" s="36">
        <f t="shared" si="13"/>
        <v>17.100000000000001</v>
      </c>
      <c r="DW6" s="36">
        <f t="shared" si="13"/>
        <v>17.809999999999999</v>
      </c>
      <c r="DX6" s="36">
        <f t="shared" si="13"/>
        <v>10.09</v>
      </c>
      <c r="DY6" s="36">
        <f t="shared" si="13"/>
        <v>10.54</v>
      </c>
      <c r="DZ6" s="36">
        <f t="shared" si="13"/>
        <v>12.03</v>
      </c>
      <c r="EA6" s="36">
        <f t="shared" si="13"/>
        <v>12.19</v>
      </c>
      <c r="EB6" s="36">
        <f t="shared" si="13"/>
        <v>15.1</v>
      </c>
      <c r="EC6" s="35" t="str">
        <f>IF(EC7="","",IF(EC7="-","【-】","【"&amp;SUBSTITUTE(TEXT(EC7,"#,##0.00"),"-","△")&amp;"】"))</f>
        <v>【17.80】</v>
      </c>
      <c r="ED6" s="36">
        <f>IF(ED7="",NA(),ED7)</f>
        <v>0.62</v>
      </c>
      <c r="EE6" s="36">
        <f t="shared" ref="EE6:EM6" si="14">IF(EE7="",NA(),EE7)</f>
        <v>0.3</v>
      </c>
      <c r="EF6" s="36">
        <f t="shared" si="14"/>
        <v>1.35</v>
      </c>
      <c r="EG6" s="36">
        <f t="shared" si="14"/>
        <v>1.91</v>
      </c>
      <c r="EH6" s="36">
        <f t="shared" si="14"/>
        <v>0.17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32115</v>
      </c>
      <c r="D7" s="38">
        <v>46</v>
      </c>
      <c r="E7" s="38">
        <v>1</v>
      </c>
      <c r="F7" s="38">
        <v>0</v>
      </c>
      <c r="G7" s="38">
        <v>1</v>
      </c>
      <c r="H7" s="38" t="s">
        <v>93</v>
      </c>
      <c r="I7" s="38" t="s">
        <v>94</v>
      </c>
      <c r="J7" s="38" t="s">
        <v>95</v>
      </c>
      <c r="K7" s="38" t="s">
        <v>96</v>
      </c>
      <c r="L7" s="38" t="s">
        <v>97</v>
      </c>
      <c r="M7" s="38" t="s">
        <v>98</v>
      </c>
      <c r="N7" s="39" t="s">
        <v>99</v>
      </c>
      <c r="O7" s="39">
        <v>75.650000000000006</v>
      </c>
      <c r="P7" s="39">
        <v>99.99</v>
      </c>
      <c r="Q7" s="39">
        <v>3024</v>
      </c>
      <c r="R7" s="39">
        <v>33837</v>
      </c>
      <c r="S7" s="39">
        <v>440.34</v>
      </c>
      <c r="T7" s="39">
        <v>76.84</v>
      </c>
      <c r="U7" s="39">
        <v>33432</v>
      </c>
      <c r="V7" s="39">
        <v>20.39</v>
      </c>
      <c r="W7" s="39">
        <v>1639.63</v>
      </c>
      <c r="X7" s="39">
        <v>117.96</v>
      </c>
      <c r="Y7" s="39">
        <v>103.94</v>
      </c>
      <c r="Z7" s="39">
        <v>107.41</v>
      </c>
      <c r="AA7" s="39">
        <v>104.94</v>
      </c>
      <c r="AB7" s="39">
        <v>116.61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359.1</v>
      </c>
      <c r="AU7" s="39">
        <v>380.01</v>
      </c>
      <c r="AV7" s="39">
        <v>326.93</v>
      </c>
      <c r="AW7" s="39">
        <v>407.58</v>
      </c>
      <c r="AX7" s="39">
        <v>326.32</v>
      </c>
      <c r="AY7" s="39">
        <v>382.09</v>
      </c>
      <c r="AZ7" s="39">
        <v>371.31</v>
      </c>
      <c r="BA7" s="39">
        <v>377.63</v>
      </c>
      <c r="BB7" s="39">
        <v>357.34</v>
      </c>
      <c r="BC7" s="39">
        <v>366.03</v>
      </c>
      <c r="BD7" s="39">
        <v>261.93</v>
      </c>
      <c r="BE7" s="39">
        <v>365.09</v>
      </c>
      <c r="BF7" s="39">
        <v>345.89</v>
      </c>
      <c r="BG7" s="39">
        <v>324.39999999999998</v>
      </c>
      <c r="BH7" s="39">
        <v>308.06</v>
      </c>
      <c r="BI7" s="39">
        <v>296.58</v>
      </c>
      <c r="BJ7" s="39">
        <v>385.06</v>
      </c>
      <c r="BK7" s="39">
        <v>373.09</v>
      </c>
      <c r="BL7" s="39">
        <v>364.71</v>
      </c>
      <c r="BM7" s="39">
        <v>373.69</v>
      </c>
      <c r="BN7" s="39">
        <v>370.12</v>
      </c>
      <c r="BO7" s="39">
        <v>270.45999999999998</v>
      </c>
      <c r="BP7" s="39">
        <v>113.9</v>
      </c>
      <c r="BQ7" s="39">
        <v>91.6</v>
      </c>
      <c r="BR7" s="39">
        <v>104.73</v>
      </c>
      <c r="BS7" s="39">
        <v>101.74</v>
      </c>
      <c r="BT7" s="39">
        <v>113.89</v>
      </c>
      <c r="BU7" s="39">
        <v>99.07</v>
      </c>
      <c r="BV7" s="39">
        <v>99.99</v>
      </c>
      <c r="BW7" s="39">
        <v>100.65</v>
      </c>
      <c r="BX7" s="39">
        <v>99.87</v>
      </c>
      <c r="BY7" s="39">
        <v>100.42</v>
      </c>
      <c r="BZ7" s="39">
        <v>103.91</v>
      </c>
      <c r="CA7" s="39">
        <v>162.29</v>
      </c>
      <c r="CB7" s="39">
        <v>202.81</v>
      </c>
      <c r="CC7" s="39">
        <v>178.33</v>
      </c>
      <c r="CD7" s="39">
        <v>183.95</v>
      </c>
      <c r="CE7" s="39">
        <v>164.74</v>
      </c>
      <c r="CF7" s="39">
        <v>173.03</v>
      </c>
      <c r="CG7" s="39">
        <v>171.15</v>
      </c>
      <c r="CH7" s="39">
        <v>170.19</v>
      </c>
      <c r="CI7" s="39">
        <v>171.81</v>
      </c>
      <c r="CJ7" s="39">
        <v>171.67</v>
      </c>
      <c r="CK7" s="39">
        <v>167.11</v>
      </c>
      <c r="CL7" s="39">
        <v>54.83</v>
      </c>
      <c r="CM7" s="39">
        <v>56.92</v>
      </c>
      <c r="CN7" s="39">
        <v>55.46</v>
      </c>
      <c r="CO7" s="39">
        <v>53.3</v>
      </c>
      <c r="CP7" s="39">
        <v>47.23</v>
      </c>
      <c r="CQ7" s="39">
        <v>58.58</v>
      </c>
      <c r="CR7" s="39">
        <v>58.53</v>
      </c>
      <c r="CS7" s="39">
        <v>59.01</v>
      </c>
      <c r="CT7" s="39">
        <v>60.03</v>
      </c>
      <c r="CU7" s="39">
        <v>59.74</v>
      </c>
      <c r="CV7" s="39">
        <v>60.27</v>
      </c>
      <c r="CW7" s="39">
        <v>67.88</v>
      </c>
      <c r="CX7" s="39">
        <v>66.13</v>
      </c>
      <c r="CY7" s="39">
        <v>68.72</v>
      </c>
      <c r="CZ7" s="39">
        <v>71.25</v>
      </c>
      <c r="DA7" s="39">
        <v>78.69</v>
      </c>
      <c r="DB7" s="39">
        <v>85.23</v>
      </c>
      <c r="DC7" s="39">
        <v>85.26</v>
      </c>
      <c r="DD7" s="39">
        <v>85.37</v>
      </c>
      <c r="DE7" s="39">
        <v>84.81</v>
      </c>
      <c r="DF7" s="39">
        <v>84.8</v>
      </c>
      <c r="DG7" s="39">
        <v>89.92</v>
      </c>
      <c r="DH7" s="39">
        <v>44.67</v>
      </c>
      <c r="DI7" s="39">
        <v>44.95</v>
      </c>
      <c r="DJ7" s="39">
        <v>46.33</v>
      </c>
      <c r="DK7" s="39">
        <v>46.98</v>
      </c>
      <c r="DL7" s="39">
        <v>48.62</v>
      </c>
      <c r="DM7" s="39">
        <v>44.31</v>
      </c>
      <c r="DN7" s="39">
        <v>45.75</v>
      </c>
      <c r="DO7" s="39">
        <v>46.9</v>
      </c>
      <c r="DP7" s="39">
        <v>47.28</v>
      </c>
      <c r="DQ7" s="39">
        <v>47.66</v>
      </c>
      <c r="DR7" s="39">
        <v>48.85</v>
      </c>
      <c r="DS7" s="39">
        <v>16.28</v>
      </c>
      <c r="DT7" s="39">
        <v>16.34</v>
      </c>
      <c r="DU7" s="39">
        <v>17.75</v>
      </c>
      <c r="DV7" s="39">
        <v>17.100000000000001</v>
      </c>
      <c r="DW7" s="39">
        <v>17.809999999999999</v>
      </c>
      <c r="DX7" s="39">
        <v>10.09</v>
      </c>
      <c r="DY7" s="39">
        <v>10.54</v>
      </c>
      <c r="DZ7" s="39">
        <v>12.03</v>
      </c>
      <c r="EA7" s="39">
        <v>12.19</v>
      </c>
      <c r="EB7" s="39">
        <v>15.1</v>
      </c>
      <c r="EC7" s="39">
        <v>17.8</v>
      </c>
      <c r="ED7" s="39">
        <v>0.62</v>
      </c>
      <c r="EE7" s="39">
        <v>0.3</v>
      </c>
      <c r="EF7" s="39">
        <v>1.35</v>
      </c>
      <c r="EG7" s="39">
        <v>1.91</v>
      </c>
      <c r="EH7" s="39">
        <v>0.17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広昭</cp:lastModifiedBy>
  <cp:lastPrinted>2020-01-26T02:45:24Z</cp:lastPrinted>
  <dcterms:created xsi:type="dcterms:W3CDTF">2019-12-05T04:08:49Z</dcterms:created>
  <dcterms:modified xsi:type="dcterms:W3CDTF">2020-01-26T02:58:48Z</dcterms:modified>
  <cp:category/>
</cp:coreProperties>
</file>