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qOpxSOhOnVhNpyTNjMgA916NCeThlA1tByhCX5PBcujSlz14blmiYnzoAwdUGQ+vFtwKiHuSMr9i9TZFm6U9UQ==" workbookSaltValue="x68jNXOy6kYH8y2sfBJalg==" workbookSpinCount="100000" lockStructure="1"/>
  <bookViews>
    <workbookView xWindow="-15" yWindow="5280" windowWidth="36195" windowHeight="532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P10" i="4"/>
  <c r="I10" i="4"/>
  <c r="AT8" i="4"/>
  <c r="AL8" i="4"/>
  <c r="W8" i="4"/>
  <c r="P8" i="4"/>
  <c r="I8" i="4"/>
  <c r="B6"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<sst xmlns="http://schemas.openxmlformats.org/spreadsheetml/2006/main" count="228" uniqueCount="113">
  <si>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</si>
  <si>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</si>
  <si>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</si>
  <si>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</si>
  <si>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</si>
  <si>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</si>
  <si>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</si>
  <si>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</si>
  <si>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</si>
  <si>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</si>
  <si>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</si>
  <si>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</si>
  <si>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</si>
  <si>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</si>
  <si>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</si>
  <si>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</si>
  <si>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</si>
  <si>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</si>
  <si>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</si>
  <si>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</si>
  <si>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</si>
  <si>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</si>
  <si>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</si>
  <si>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</si>
  <si>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</si>
  <si>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</si>
  <si>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</si>
  <si>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</si>
  <si>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</si>
  <si>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</si>
  <si>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</si>
  <si>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</si>
  <si>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</si>
  <si>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</si>
  <si>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</si>
  <si>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</si>
  <si>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</si>
  <si>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</si>
  <si>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</si>
  <si>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</si>
  <si>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</si>
  <si>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</si>
  <si>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</si>
  <si>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</si>
  <si>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</si>
  <si>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</si>
  <si>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</si>
  <si>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</si>
  <si>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</si>
  <si>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</si>
  <si>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</si>
  <si>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</si>
  <si>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</si>
  <si>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</si>
  <si>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</si>
  <si>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</si>
  <si>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</si>
  <si>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</si>
  <si>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</si>
  <si>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</si>
  <si>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</si>
  <si>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</si>
  <si>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</si>
  <si>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</si>
  <si>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</si>
  <si>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</si>
  <si>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</si>
  <si>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</si>
  <si>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</si>
  <si>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</si>
  <si>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</si>
  <si>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</si>
  <si>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</si>
  <si>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</si>
  <si>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</si>
  <si>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</si>
  <si>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</si>
  <si>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</si>
  <si>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</si>
  <si>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</si>
  <si>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</si>
  <si>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</si>
  <si>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</si>
  <si>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</si>
  <si>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</si>
  <si>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</si>
  <si>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</si>
  <si>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</si>
  <si>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</si>
  <si>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</si>
  <si>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</si>
  <si>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</si>
  <si>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</si>
  <si>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</si>
  <si>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</si>
  <si>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</si>
  <si>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</si>
  <si>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陸前高田市</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</si>
  <si>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</si>
  <si>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</si>
  <si>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</si>
  <si>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</si>
  <si>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</si>
  <si>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</si>
  <si>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</si>
  <si>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</si>
  <si>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</si>
  <si>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</si>
  <si>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</si>
  <si>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</si>
  <si>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 xml:space="preserve"> 当市の公共下水道終末処理場（陸前高田浄化センター）は、東日本大震災の津波で被災し、建物をはじめ、施設のポンプや電力制御盤などの電気設備の全般が甚大な被害を受けたため、災害復旧事業として再建し、平成26年度より汚水の受け入れを再開した。なお、復旧までの間は、仮設の処理場にて下水道処理区域内の汚水処理を実施していた。
①収益的収支比率及び⑤経費回収率は、震災の影響で使用料収入が激減したが、災害復旧後は、市内の住宅再建が進んだことで回収率も増加している。しかし、下水道処理施設の維持管理費を使用料収入のみで賄えていない状況である。</t>
    </r>
    <r>
      <rPr>
        <sz val="11"/>
        <color rgb="FFFF0000"/>
        <rFont val="ＭＳ ゴシック"/>
        <family val="3"/>
        <charset val="128"/>
      </rPr>
      <t xml:space="preserve">
　</t>
    </r>
    <r>
      <rPr>
        <sz val="11"/>
        <color theme="1"/>
        <rFont val="ＭＳ ゴシック"/>
        <family val="3"/>
        <charset val="128"/>
      </rPr>
      <t>また、平成26年度以降は、復興交付金事業により管渠整備を進めたことにより水洗化率、経費回収率の向上や、汚水処理原価の減少等、経営状況の改善が図られた。
　今後、土地区画整理事業による高台造成や中心市街地等の整備完了に伴い、住宅再建が進むことで水洗化率の向上と、それに伴う経営状況の益々の改善が期待できる。</t>
    </r>
    <rPh sb="1" eb="3">
      <t>トウシ</t>
    </rPh>
    <rPh sb="4" eb="6">
      <t>コウキョウ</t>
    </rPh>
    <rPh sb="6" eb="9">
      <t>ゲスイドウ</t>
    </rPh>
    <rPh sb="9" eb="11">
      <t>シュウマツ</t>
    </rPh>
    <rPh sb="11" eb="14">
      <t>ショリジョウ</t>
    </rPh>
    <rPh sb="15" eb="19">
      <t>リクゼンタカタ</t>
    </rPh>
    <rPh sb="19" eb="21">
      <t>ジョウカ</t>
    </rPh>
    <rPh sb="28" eb="29">
      <t>ヒガシ</t>
    </rPh>
    <rPh sb="29" eb="31">
      <t>ニホン</t>
    </rPh>
    <rPh sb="31" eb="34">
      <t>ダイシンサイ</t>
    </rPh>
    <rPh sb="35" eb="37">
      <t>ツナミ</t>
    </rPh>
    <rPh sb="38" eb="40">
      <t>ヒサイ</t>
    </rPh>
    <rPh sb="42" eb="44">
      <t>タテモノ</t>
    </rPh>
    <rPh sb="49" eb="51">
      <t>シセツ</t>
    </rPh>
    <rPh sb="56" eb="58">
      <t>デンリョク</t>
    </rPh>
    <rPh sb="58" eb="61">
      <t>セイギョバン</t>
    </rPh>
    <rPh sb="64" eb="66">
      <t>デンキ</t>
    </rPh>
    <rPh sb="66" eb="68">
      <t>セツビ</t>
    </rPh>
    <rPh sb="69" eb="71">
      <t>ゼンパン</t>
    </rPh>
    <rPh sb="72" eb="74">
      <t>ジンダイ</t>
    </rPh>
    <rPh sb="75" eb="77">
      <t>ヒガイ</t>
    </rPh>
    <rPh sb="78" eb="79">
      <t>ウ</t>
    </rPh>
    <rPh sb="84" eb="86">
      <t>サイガイ</t>
    </rPh>
    <rPh sb="86" eb="88">
      <t>フッキュウ</t>
    </rPh>
    <rPh sb="88" eb="90">
      <t>ジギョウ</t>
    </rPh>
    <rPh sb="93" eb="95">
      <t>サイケン</t>
    </rPh>
    <rPh sb="97" eb="99">
      <t>ヘイセイ</t>
    </rPh>
    <rPh sb="101" eb="103">
      <t>ネンド</t>
    </rPh>
    <rPh sb="105" eb="107">
      <t>オスイ</t>
    </rPh>
    <rPh sb="108" eb="109">
      <t>ウ</t>
    </rPh>
    <rPh sb="110" eb="111">
      <t>イ</t>
    </rPh>
    <rPh sb="113" eb="115">
      <t>サイカイ</t>
    </rPh>
    <rPh sb="121" eb="123">
      <t>フッキュウ</t>
    </rPh>
    <rPh sb="126" eb="127">
      <t>アイダ</t>
    </rPh>
    <rPh sb="129" eb="131">
      <t>カセツ</t>
    </rPh>
    <rPh sb="132" eb="134">
      <t>ショリ</t>
    </rPh>
    <rPh sb="134" eb="135">
      <t>ジョウ</t>
    </rPh>
    <rPh sb="137" eb="140">
      <t>ゲスイドウ</t>
    </rPh>
    <rPh sb="140" eb="142">
      <t>ショリ</t>
    </rPh>
    <rPh sb="142" eb="144">
      <t>クイキ</t>
    </rPh>
    <rPh sb="144" eb="145">
      <t>ナイ</t>
    </rPh>
    <rPh sb="146" eb="148">
      <t>オスイ</t>
    </rPh>
    <rPh sb="148" eb="150">
      <t>ショリ</t>
    </rPh>
    <rPh sb="151" eb="153">
      <t>ジッシ</t>
    </rPh>
    <rPh sb="161" eb="164">
      <t>シュウエキテキ</t>
    </rPh>
    <rPh sb="164" eb="166">
      <t>シュウシ</t>
    </rPh>
    <rPh sb="166" eb="168">
      <t>ヒリツ</t>
    </rPh>
    <rPh sb="168" eb="169">
      <t>オヨ</t>
    </rPh>
    <rPh sb="171" eb="173">
      <t>ケイヒ</t>
    </rPh>
    <rPh sb="173" eb="175">
      <t>カイシュウ</t>
    </rPh>
    <rPh sb="175" eb="176">
      <t>リツ</t>
    </rPh>
    <rPh sb="178" eb="180">
      <t>シンサイ</t>
    </rPh>
    <rPh sb="181" eb="183">
      <t>エイキョウ</t>
    </rPh>
    <rPh sb="184" eb="187">
      <t>シヨウリョウ</t>
    </rPh>
    <rPh sb="187" eb="189">
      <t>シュウニュウ</t>
    </rPh>
    <rPh sb="190" eb="192">
      <t>ゲキゲン</t>
    </rPh>
    <rPh sb="196" eb="198">
      <t>サイガイ</t>
    </rPh>
    <rPh sb="198" eb="200">
      <t>フッキュウ</t>
    </rPh>
    <rPh sb="200" eb="201">
      <t>ゴ</t>
    </rPh>
    <rPh sb="203" eb="205">
      <t>シナイ</t>
    </rPh>
    <rPh sb="206" eb="208">
      <t>ジュウタク</t>
    </rPh>
    <rPh sb="208" eb="210">
      <t>サイケン</t>
    </rPh>
    <rPh sb="211" eb="212">
      <t>スス</t>
    </rPh>
    <rPh sb="217" eb="219">
      <t>カイシュウ</t>
    </rPh>
    <rPh sb="219" eb="220">
      <t>リツ</t>
    </rPh>
    <rPh sb="221" eb="223">
      <t>ゾウカ</t>
    </rPh>
    <rPh sb="232" eb="235">
      <t>ゲスイドウ</t>
    </rPh>
    <rPh sb="235" eb="237">
      <t>ショリ</t>
    </rPh>
    <rPh sb="237" eb="239">
      <t>シセツ</t>
    </rPh>
    <rPh sb="240" eb="242">
      <t>イジ</t>
    </rPh>
    <rPh sb="242" eb="245">
      <t>カンリヒ</t>
    </rPh>
    <rPh sb="246" eb="248">
      <t>シヨウ</t>
    </rPh>
    <rPh sb="248" eb="249">
      <t>リョウ</t>
    </rPh>
    <rPh sb="249" eb="251">
      <t>シュウニュウ</t>
    </rPh>
    <rPh sb="254" eb="255">
      <t>マカナ</t>
    </rPh>
    <rPh sb="260" eb="262">
      <t>ジョウキョウ</t>
    </rPh>
    <rPh sb="272" eb="274">
      <t>ヘイセイ</t>
    </rPh>
    <rPh sb="276" eb="278">
      <t>ネンド</t>
    </rPh>
    <rPh sb="278" eb="280">
      <t>イコウ</t>
    </rPh>
    <rPh sb="282" eb="284">
      <t>フッコウ</t>
    </rPh>
    <rPh sb="284" eb="287">
      <t>コウフキン</t>
    </rPh>
    <rPh sb="287" eb="289">
      <t>ジギョウ</t>
    </rPh>
    <rPh sb="292" eb="294">
      <t>カンキョ</t>
    </rPh>
    <rPh sb="294" eb="296">
      <t>セイビ</t>
    </rPh>
    <rPh sb="297" eb="298">
      <t>スス</t>
    </rPh>
    <rPh sb="305" eb="308">
      <t>スイセンカ</t>
    </rPh>
    <rPh sb="308" eb="309">
      <t>リツ</t>
    </rPh>
    <rPh sb="310" eb="312">
      <t>ケイヒ</t>
    </rPh>
    <rPh sb="312" eb="314">
      <t>カイシュウ</t>
    </rPh>
    <rPh sb="314" eb="315">
      <t>リツ</t>
    </rPh>
    <rPh sb="316" eb="318">
      <t>コウジョウ</t>
    </rPh>
    <rPh sb="320" eb="322">
      <t>オスイ</t>
    </rPh>
    <rPh sb="322" eb="324">
      <t>ショリ</t>
    </rPh>
    <rPh sb="324" eb="326">
      <t>ゲンカ</t>
    </rPh>
    <rPh sb="327" eb="329">
      <t>ゲンショウ</t>
    </rPh>
    <rPh sb="329" eb="330">
      <t>トウ</t>
    </rPh>
    <rPh sb="331" eb="333">
      <t>ケイエイ</t>
    </rPh>
    <rPh sb="333" eb="335">
      <t>ジョウキョウ</t>
    </rPh>
    <rPh sb="336" eb="338">
      <t>カイゼン</t>
    </rPh>
    <rPh sb="339" eb="340">
      <t>ハカ</t>
    </rPh>
    <rPh sb="347" eb="349">
      <t>コンゴ</t>
    </rPh>
    <rPh sb="350" eb="352">
      <t>トチ</t>
    </rPh>
    <rPh sb="352" eb="354">
      <t>クカク</t>
    </rPh>
    <rPh sb="354" eb="356">
      <t>セイリ</t>
    </rPh>
    <rPh sb="356" eb="358">
      <t>ジギョウ</t>
    </rPh>
    <rPh sb="361" eb="363">
      <t>タカダイ</t>
    </rPh>
    <rPh sb="363" eb="365">
      <t>ゾウセイ</t>
    </rPh>
    <rPh sb="366" eb="368">
      <t>チュウシン</t>
    </rPh>
    <rPh sb="368" eb="371">
      <t>シガイチ</t>
    </rPh>
    <rPh sb="371" eb="372">
      <t>トウ</t>
    </rPh>
    <rPh sb="373" eb="375">
      <t>セイビ</t>
    </rPh>
    <rPh sb="375" eb="377">
      <t>カンリョウ</t>
    </rPh>
    <rPh sb="378" eb="379">
      <t>トモナ</t>
    </rPh>
    <rPh sb="381" eb="383">
      <t>ジュウタク</t>
    </rPh>
    <rPh sb="383" eb="385">
      <t>サイケン</t>
    </rPh>
    <rPh sb="386" eb="387">
      <t>スス</t>
    </rPh>
    <rPh sb="391" eb="394">
      <t>スイセンカ</t>
    </rPh>
    <rPh sb="394" eb="395">
      <t>リツ</t>
    </rPh>
    <rPh sb="396" eb="398">
      <t>コウジョウ</t>
    </rPh>
    <rPh sb="403" eb="404">
      <t>トモナ</t>
    </rPh>
    <rPh sb="405" eb="407">
      <t>ケイエイ</t>
    </rPh>
    <rPh sb="407" eb="409">
      <t>ジョウキョウ</t>
    </rPh>
    <rPh sb="410" eb="412">
      <t>マスマス</t>
    </rPh>
    <rPh sb="413" eb="415">
      <t>カイゼン</t>
    </rPh>
    <rPh sb="416" eb="418">
      <t>キタイ</t>
    </rPh>
    <phoneticPr fontId="4"/>
  </si>
  <si>
    <t>　処理場については、災害復旧事業による復旧から間もなく、また被災した低地部の管渠についても、かさ上げ等の復興事業に併せ、既設管の撤去及び使用可能と判断した既設管についても、敷設から間もないものが多く、老朽化に係る更新等については、今後の課題である。</t>
    <rPh sb="1" eb="4">
      <t>ショリジョウ</t>
    </rPh>
    <rPh sb="10" eb="12">
      <t>サイガイ</t>
    </rPh>
    <rPh sb="12" eb="14">
      <t>フッキュウ</t>
    </rPh>
    <rPh sb="14" eb="16">
      <t>ジギョウ</t>
    </rPh>
    <rPh sb="19" eb="21">
      <t>フッキュウ</t>
    </rPh>
    <rPh sb="23" eb="24">
      <t>マ</t>
    </rPh>
    <rPh sb="30" eb="32">
      <t>ヒサイ</t>
    </rPh>
    <rPh sb="34" eb="36">
      <t>テイチ</t>
    </rPh>
    <rPh sb="36" eb="37">
      <t>ブ</t>
    </rPh>
    <rPh sb="38" eb="40">
      <t>カンキョ</t>
    </rPh>
    <rPh sb="48" eb="49">
      <t>ア</t>
    </rPh>
    <rPh sb="50" eb="51">
      <t>トウ</t>
    </rPh>
    <rPh sb="52" eb="54">
      <t>フッコウ</t>
    </rPh>
    <rPh sb="54" eb="56">
      <t>ジギョウ</t>
    </rPh>
    <rPh sb="57" eb="58">
      <t>アワ</t>
    </rPh>
    <rPh sb="60" eb="63">
      <t>キセツカン</t>
    </rPh>
    <rPh sb="64" eb="66">
      <t>テッキョ</t>
    </rPh>
    <rPh sb="66" eb="67">
      <t>オヨ</t>
    </rPh>
    <rPh sb="68" eb="70">
      <t>シヨウ</t>
    </rPh>
    <rPh sb="70" eb="72">
      <t>カノウ</t>
    </rPh>
    <rPh sb="73" eb="75">
      <t>ハンダン</t>
    </rPh>
    <rPh sb="77" eb="80">
      <t>キセツカン</t>
    </rPh>
    <rPh sb="86" eb="88">
      <t>フセツ</t>
    </rPh>
    <rPh sb="90" eb="91">
      <t>マ</t>
    </rPh>
    <rPh sb="97" eb="98">
      <t>オオ</t>
    </rPh>
    <rPh sb="100" eb="103">
      <t>ロウキュウカ</t>
    </rPh>
    <rPh sb="104" eb="105">
      <t>カカ</t>
    </rPh>
    <rPh sb="106" eb="108">
      <t>コウシン</t>
    </rPh>
    <rPh sb="108" eb="109">
      <t>トウ</t>
    </rPh>
    <rPh sb="115" eb="117">
      <t>コンゴ</t>
    </rPh>
    <rPh sb="118" eb="120">
      <t>カダイ</t>
    </rPh>
    <phoneticPr fontId="4"/>
  </si>
  <si>
    <t>　以上のことから、公共用水域の水質保全の観点等も含め、今後も継続して安定したサービスを提供し、健全経営を続けていくためには、維持管理費や建設改良費等に係る経費の削減はもとより、既存住宅への接続促進等、水洗化率の向上の取り組みを行っていくとともに、農業集落排水処理施設との施設統合も視野に入れ維持管理費等の削減を検討していく必要がある。</t>
    <rPh sb="1" eb="3">
      <t>イジョウ</t>
    </rPh>
    <rPh sb="9" eb="12">
      <t>コウキョウヨウ</t>
    </rPh>
    <rPh sb="12" eb="14">
      <t>スイイキ</t>
    </rPh>
    <rPh sb="15" eb="17">
      <t>スイシツ</t>
    </rPh>
    <rPh sb="17" eb="19">
      <t>ホゼン</t>
    </rPh>
    <rPh sb="20" eb="22">
      <t>カンテン</t>
    </rPh>
    <rPh sb="22" eb="23">
      <t>トウ</t>
    </rPh>
    <rPh sb="24" eb="25">
      <t>フク</t>
    </rPh>
    <rPh sb="27" eb="29">
      <t>コンゴ</t>
    </rPh>
    <rPh sb="30" eb="32">
      <t>ケイゾク</t>
    </rPh>
    <rPh sb="34" eb="36">
      <t>アンテイ</t>
    </rPh>
    <rPh sb="43" eb="45">
      <t>テイキョウ</t>
    </rPh>
    <rPh sb="47" eb="49">
      <t>ケンゼン</t>
    </rPh>
    <rPh sb="49" eb="51">
      <t>ケイエイ</t>
    </rPh>
    <rPh sb="52" eb="53">
      <t>ツヅ</t>
    </rPh>
    <rPh sb="62" eb="64">
      <t>イジ</t>
    </rPh>
    <rPh sb="64" eb="66">
      <t>カンリ</t>
    </rPh>
    <rPh sb="66" eb="67">
      <t>ヒ</t>
    </rPh>
    <rPh sb="68" eb="70">
      <t>ケンセツ</t>
    </rPh>
    <rPh sb="70" eb="72">
      <t>カイリョウ</t>
    </rPh>
    <rPh sb="72" eb="73">
      <t>ヒ</t>
    </rPh>
    <rPh sb="73" eb="74">
      <t>トウ</t>
    </rPh>
    <rPh sb="75" eb="76">
      <t>カカ</t>
    </rPh>
    <rPh sb="77" eb="79">
      <t>ケイヒ</t>
    </rPh>
    <rPh sb="80" eb="82">
      <t>サクゲン</t>
    </rPh>
    <rPh sb="88" eb="90">
      <t>キゾン</t>
    </rPh>
    <rPh sb="90" eb="92">
      <t>ジュウタク</t>
    </rPh>
    <rPh sb="94" eb="96">
      <t>セツゾク</t>
    </rPh>
    <rPh sb="96" eb="98">
      <t>ソクシン</t>
    </rPh>
    <rPh sb="98" eb="99">
      <t>トウ</t>
    </rPh>
    <rPh sb="100" eb="103">
      <t>スイセンカ</t>
    </rPh>
    <rPh sb="103" eb="104">
      <t>リツ</t>
    </rPh>
    <rPh sb="105" eb="107">
      <t>コウジョウ</t>
    </rPh>
    <rPh sb="108" eb="109">
      <t>ト</t>
    </rPh>
    <rPh sb="110" eb="111">
      <t>ク</t>
    </rPh>
    <rPh sb="113" eb="114">
      <t>オコナ</t>
    </rPh>
    <rPh sb="123" eb="125">
      <t>ノウギョウ</t>
    </rPh>
    <rPh sb="125" eb="127">
      <t>シュウラク</t>
    </rPh>
    <rPh sb="127" eb="129">
      <t>ハイスイ</t>
    </rPh>
    <rPh sb="129" eb="131">
      <t>ショリ</t>
    </rPh>
    <rPh sb="131" eb="133">
      <t>シセツ</t>
    </rPh>
    <rPh sb="135" eb="137">
      <t>シセツ</t>
    </rPh>
    <rPh sb="137" eb="139">
      <t>トウゴウ</t>
    </rPh>
    <rPh sb="140" eb="142">
      <t>シヤ</t>
    </rPh>
    <rPh sb="143" eb="144">
      <t>イ</t>
    </rPh>
    <rPh sb="145" eb="147">
      <t>イジ</t>
    </rPh>
    <rPh sb="147" eb="150">
      <t>カンリヒ</t>
    </rPh>
    <rPh sb="150" eb="151">
      <t>トウ</t>
    </rPh>
    <rPh sb="152" eb="154">
      <t>サクゲン</t>
    </rPh>
    <rPh sb="155" eb="157">
      <t>ケントウ</t>
    </rPh>
    <rPh sb="161" eb="16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</si>
</sst>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AB7-490A-A7AF-2371364FADA2}"/>
            </c:ext>
          </c:extLst>
        </c:ser>
        <c:dLbls>
          <c:showLegendKey val="0"/>
          <c:showVal val="0"/>
          <c:showCatName val="0"/>
          <c:showSerName val="0"/>
          <c:showPercent val="0"/>
          <c:showBubbleSize val="0"/>
        </c:dLbls>
        <c:gapWidth val="150"/>
        <c:axId val="176514944"/>
        <c:axId val="176542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0.15</c:v>
                </c:pt>
                <c:pt idx="2">
                  <c:v>0.1</c:v>
                </c:pt>
                <c:pt idx="3">
                  <c:v>0.13</c:v>
                </c:pt>
                <c:pt idx="4">
                  <c:v>0.12</c:v>
                </c:pt>
              </c:numCache>
            </c:numRef>
          </c:val>
          <c:smooth val="0"/>
          <c:extLst xmlns:c16r2="http://schemas.microsoft.com/office/drawing/2015/06/chart">
            <c:ext xmlns:c16="http://schemas.microsoft.com/office/drawing/2014/chart" uri="{C3380CC4-5D6E-409C-BE32-E72D297353CC}">
              <c16:uniqueId val="{00000001-0AB7-490A-A7AF-2371364FADA2}"/>
            </c:ext>
          </c:extLst>
        </c:ser>
        <c:dLbls>
          <c:showLegendKey val="0"/>
          <c:showVal val="0"/>
          <c:showCatName val="0"/>
          <c:showSerName val="0"/>
          <c:showPercent val="0"/>
          <c:showBubbleSize val="0"/>
        </c:dLbls>
        <c:marker val="1"/>
        <c:smooth val="0"/>
        <c:axId val="176514944"/>
        <c:axId val="176542848"/>
      </c:lineChart>
      <c:dateAx>
        <c:axId val="176514944"/>
        <c:scaling>
          <c:orientation val="minMax"/>
        </c:scaling>
        <c:delete val="1"/>
        <c:axPos val="b"/>
        <c:numFmt formatCode="ge" sourceLinked="1"/>
        <c:majorTickMark val="none"/>
        <c:minorTickMark val="none"/>
        <c:tickLblPos val="none"/>
        <c:crossAx val="176542848"/>
        <c:crosses val="autoZero"/>
        <c:auto val="1"/>
        <c:lblOffset val="100"/>
        <c:baseTimeUnit val="years"/>
      </c:dateAx>
      <c:valAx>
        <c:axId val="176542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514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formatCode="#,##0.00;&quot;△&quot;#,##0.00;&quot;-&quot;">
                  <c:v>36.450000000000003</c:v>
                </c:pt>
                <c:pt idx="3" formatCode="#,##0.00;&quot;△&quot;#,##0.00;&quot;-&quot;">
                  <c:v>48.72</c:v>
                </c:pt>
                <c:pt idx="4" formatCode="#,##0.00;&quot;△&quot;#,##0.00;&quot;-&quot;">
                  <c:v>51.22</c:v>
                </c:pt>
              </c:numCache>
            </c:numRef>
          </c:val>
          <c:extLst xmlns:c16r2="http://schemas.microsoft.com/office/drawing/2015/06/chart">
            <c:ext xmlns:c16="http://schemas.microsoft.com/office/drawing/2014/chart" uri="{C3380CC4-5D6E-409C-BE32-E72D297353CC}">
              <c16:uniqueId val="{00000000-C4A0-4D24-A8FD-10DB5178552F}"/>
            </c:ext>
          </c:extLst>
        </c:ser>
        <c:dLbls>
          <c:showLegendKey val="0"/>
          <c:showVal val="0"/>
          <c:showCatName val="0"/>
          <c:showSerName val="0"/>
          <c:showPercent val="0"/>
          <c:showBubbleSize val="0"/>
        </c:dLbls>
        <c:gapWidth val="150"/>
        <c:axId val="162886400"/>
        <c:axId val="16288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49.89</c:v>
                </c:pt>
                <c:pt idx="1">
                  <c:v>49.39</c:v>
                </c:pt>
                <c:pt idx="2">
                  <c:v>49.25</c:v>
                </c:pt>
                <c:pt idx="3">
                  <c:v>50.24</c:v>
                </c:pt>
                <c:pt idx="4">
                  <c:v>49.68</c:v>
                </c:pt>
              </c:numCache>
            </c:numRef>
          </c:val>
          <c:smooth val="0"/>
          <c:extLst xmlns:c16r2="http://schemas.microsoft.com/office/drawing/2015/06/chart">
            <c:ext xmlns:c16="http://schemas.microsoft.com/office/drawing/2014/chart" uri="{C3380CC4-5D6E-409C-BE32-E72D297353CC}">
              <c16:uniqueId val="{00000001-C4A0-4D24-A8FD-10DB5178552F}"/>
            </c:ext>
          </c:extLst>
        </c:ser>
        <c:dLbls>
          <c:showLegendKey val="0"/>
          <c:showVal val="0"/>
          <c:showCatName val="0"/>
          <c:showSerName val="0"/>
          <c:showPercent val="0"/>
          <c:showBubbleSize val="0"/>
        </c:dLbls>
        <c:marker val="1"/>
        <c:smooth val="0"/>
        <c:axId val="162886400"/>
        <c:axId val="162888320"/>
      </c:lineChart>
      <c:dateAx>
        <c:axId val="162886400"/>
        <c:scaling>
          <c:orientation val="minMax"/>
        </c:scaling>
        <c:delete val="1"/>
        <c:axPos val="b"/>
        <c:numFmt formatCode="ge" sourceLinked="1"/>
        <c:majorTickMark val="none"/>
        <c:minorTickMark val="none"/>
        <c:tickLblPos val="none"/>
        <c:crossAx val="162888320"/>
        <c:crosses val="autoZero"/>
        <c:auto val="1"/>
        <c:lblOffset val="100"/>
        <c:baseTimeUnit val="years"/>
      </c:dateAx>
      <c:valAx>
        <c:axId val="16288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886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40.159999999999997</c:v>
                </c:pt>
                <c:pt idx="1">
                  <c:v>46.97</c:v>
                </c:pt>
                <c:pt idx="2">
                  <c:v>52.03</c:v>
                </c:pt>
                <c:pt idx="3">
                  <c:v>57.32</c:v>
                </c:pt>
                <c:pt idx="4">
                  <c:v>64.569999999999993</c:v>
                </c:pt>
              </c:numCache>
            </c:numRef>
          </c:val>
          <c:extLst xmlns:c16r2="http://schemas.microsoft.com/office/drawing/2015/06/chart">
            <c:ext xmlns:c16="http://schemas.microsoft.com/office/drawing/2014/chart" uri="{C3380CC4-5D6E-409C-BE32-E72D297353CC}">
              <c16:uniqueId val="{00000000-257F-4A48-BDFC-FEB843B115F2}"/>
            </c:ext>
          </c:extLst>
        </c:ser>
        <c:dLbls>
          <c:showLegendKey val="0"/>
          <c:showVal val="0"/>
          <c:showCatName val="0"/>
          <c:showSerName val="0"/>
          <c:showPercent val="0"/>
          <c:showBubbleSize val="0"/>
        </c:dLbls>
        <c:gapWidth val="150"/>
        <c:axId val="162907264"/>
        <c:axId val="16290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84.73</c:v>
                </c:pt>
                <c:pt idx="1">
                  <c:v>83.96</c:v>
                </c:pt>
                <c:pt idx="2">
                  <c:v>84.12</c:v>
                </c:pt>
                <c:pt idx="3">
                  <c:v>84.17</c:v>
                </c:pt>
                <c:pt idx="4">
                  <c:v>83.35</c:v>
                </c:pt>
              </c:numCache>
            </c:numRef>
          </c:val>
          <c:smooth val="0"/>
          <c:extLst xmlns:c16r2="http://schemas.microsoft.com/office/drawing/2015/06/chart">
            <c:ext xmlns:c16="http://schemas.microsoft.com/office/drawing/2014/chart" uri="{C3380CC4-5D6E-409C-BE32-E72D297353CC}">
              <c16:uniqueId val="{00000001-257F-4A48-BDFC-FEB843B115F2}"/>
            </c:ext>
          </c:extLst>
        </c:ser>
        <c:dLbls>
          <c:showLegendKey val="0"/>
          <c:showVal val="0"/>
          <c:showCatName val="0"/>
          <c:showSerName val="0"/>
          <c:showPercent val="0"/>
          <c:showBubbleSize val="0"/>
        </c:dLbls>
        <c:marker val="1"/>
        <c:smooth val="0"/>
        <c:axId val="162907264"/>
        <c:axId val="162909184"/>
      </c:lineChart>
      <c:dateAx>
        <c:axId val="162907264"/>
        <c:scaling>
          <c:orientation val="minMax"/>
        </c:scaling>
        <c:delete val="1"/>
        <c:axPos val="b"/>
        <c:numFmt formatCode="ge" sourceLinked="1"/>
        <c:majorTickMark val="none"/>
        <c:minorTickMark val="none"/>
        <c:tickLblPos val="none"/>
        <c:crossAx val="162909184"/>
        <c:crosses val="autoZero"/>
        <c:auto val="1"/>
        <c:lblOffset val="100"/>
        <c:baseTimeUnit val="years"/>
      </c:dateAx>
      <c:valAx>
        <c:axId val="162909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90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37.32</c:v>
                </c:pt>
                <c:pt idx="1">
                  <c:v>31.94</c:v>
                </c:pt>
                <c:pt idx="2">
                  <c:v>90.16</c:v>
                </c:pt>
                <c:pt idx="3">
                  <c:v>92.61</c:v>
                </c:pt>
                <c:pt idx="4">
                  <c:v>94.46</c:v>
                </c:pt>
              </c:numCache>
            </c:numRef>
          </c:val>
          <c:extLst xmlns:c16r2="http://schemas.microsoft.com/office/drawing/2015/06/chart">
            <c:ext xmlns:c16="http://schemas.microsoft.com/office/drawing/2014/chart" uri="{C3380CC4-5D6E-409C-BE32-E72D297353CC}">
              <c16:uniqueId val="{00000000-1A1A-4E28-9ACA-4035FE9C7B25}"/>
            </c:ext>
          </c:extLst>
        </c:ser>
        <c:dLbls>
          <c:showLegendKey val="0"/>
          <c:showVal val="0"/>
          <c:showCatName val="0"/>
          <c:showSerName val="0"/>
          <c:showPercent val="0"/>
          <c:showBubbleSize val="0"/>
        </c:dLbls>
        <c:gapWidth val="150"/>
        <c:axId val="219860992"/>
        <c:axId val="22969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A1A-4E28-9ACA-4035FE9C7B25}"/>
            </c:ext>
          </c:extLst>
        </c:ser>
        <c:dLbls>
          <c:showLegendKey val="0"/>
          <c:showVal val="0"/>
          <c:showCatName val="0"/>
          <c:showSerName val="0"/>
          <c:showPercent val="0"/>
          <c:showBubbleSize val="0"/>
        </c:dLbls>
        <c:marker val="1"/>
        <c:smooth val="0"/>
        <c:axId val="219860992"/>
        <c:axId val="229696640"/>
      </c:lineChart>
      <c:dateAx>
        <c:axId val="219860992"/>
        <c:scaling>
          <c:orientation val="minMax"/>
        </c:scaling>
        <c:delete val="1"/>
        <c:axPos val="b"/>
        <c:numFmt formatCode="ge" sourceLinked="1"/>
        <c:majorTickMark val="none"/>
        <c:minorTickMark val="none"/>
        <c:tickLblPos val="none"/>
        <c:crossAx val="229696640"/>
        <c:crosses val="autoZero"/>
        <c:auto val="1"/>
        <c:lblOffset val="100"/>
        <c:baseTimeUnit val="years"/>
      </c:dateAx>
      <c:valAx>
        <c:axId val="22969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86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382-43C6-8E9D-BCE51A8F907E}"/>
            </c:ext>
          </c:extLst>
        </c:ser>
        <c:dLbls>
          <c:showLegendKey val="0"/>
          <c:showVal val="0"/>
          <c:showCatName val="0"/>
          <c:showSerName val="0"/>
          <c:showPercent val="0"/>
          <c:showBubbleSize val="0"/>
        </c:dLbls>
        <c:gapWidth val="150"/>
        <c:axId val="267896320"/>
        <c:axId val="267911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382-43C6-8E9D-BCE51A8F907E}"/>
            </c:ext>
          </c:extLst>
        </c:ser>
        <c:dLbls>
          <c:showLegendKey val="0"/>
          <c:showVal val="0"/>
          <c:showCatName val="0"/>
          <c:showSerName val="0"/>
          <c:showPercent val="0"/>
          <c:showBubbleSize val="0"/>
        </c:dLbls>
        <c:marker val="1"/>
        <c:smooth val="0"/>
        <c:axId val="267896320"/>
        <c:axId val="267911168"/>
      </c:lineChart>
      <c:dateAx>
        <c:axId val="267896320"/>
        <c:scaling>
          <c:orientation val="minMax"/>
        </c:scaling>
        <c:delete val="1"/>
        <c:axPos val="b"/>
        <c:numFmt formatCode="ge" sourceLinked="1"/>
        <c:majorTickMark val="none"/>
        <c:minorTickMark val="none"/>
        <c:tickLblPos val="none"/>
        <c:crossAx val="267911168"/>
        <c:crosses val="autoZero"/>
        <c:auto val="1"/>
        <c:lblOffset val="100"/>
        <c:baseTimeUnit val="years"/>
      </c:dateAx>
      <c:valAx>
        <c:axId val="26791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7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AF2-4A75-8388-63A47D7EA027}"/>
            </c:ext>
          </c:extLst>
        </c:ser>
        <c:dLbls>
          <c:showLegendKey val="0"/>
          <c:showVal val="0"/>
          <c:showCatName val="0"/>
          <c:showSerName val="0"/>
          <c:showPercent val="0"/>
          <c:showBubbleSize val="0"/>
        </c:dLbls>
        <c:gapWidth val="150"/>
        <c:axId val="328339840"/>
        <c:axId val="68284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AF2-4A75-8388-63A47D7EA027}"/>
            </c:ext>
          </c:extLst>
        </c:ser>
        <c:dLbls>
          <c:showLegendKey val="0"/>
          <c:showVal val="0"/>
          <c:showCatName val="0"/>
          <c:showSerName val="0"/>
          <c:showPercent val="0"/>
          <c:showBubbleSize val="0"/>
        </c:dLbls>
        <c:marker val="1"/>
        <c:smooth val="0"/>
        <c:axId val="328339840"/>
        <c:axId val="68284800"/>
      </c:lineChart>
      <c:dateAx>
        <c:axId val="328339840"/>
        <c:scaling>
          <c:orientation val="minMax"/>
        </c:scaling>
        <c:delete val="1"/>
        <c:axPos val="b"/>
        <c:numFmt formatCode="ge" sourceLinked="1"/>
        <c:majorTickMark val="none"/>
        <c:minorTickMark val="none"/>
        <c:tickLblPos val="none"/>
        <c:crossAx val="68284800"/>
        <c:crosses val="autoZero"/>
        <c:auto val="1"/>
        <c:lblOffset val="100"/>
        <c:baseTimeUnit val="years"/>
      </c:dateAx>
      <c:valAx>
        <c:axId val="68284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33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7EC-4B89-A6C2-B7D090C2B0D5}"/>
            </c:ext>
          </c:extLst>
        </c:ser>
        <c:dLbls>
          <c:showLegendKey val="0"/>
          <c:showVal val="0"/>
          <c:showCatName val="0"/>
          <c:showSerName val="0"/>
          <c:showPercent val="0"/>
          <c:showBubbleSize val="0"/>
        </c:dLbls>
        <c:gapWidth val="150"/>
        <c:axId val="81033856"/>
        <c:axId val="161493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7EC-4B89-A6C2-B7D090C2B0D5}"/>
            </c:ext>
          </c:extLst>
        </c:ser>
        <c:dLbls>
          <c:showLegendKey val="0"/>
          <c:showVal val="0"/>
          <c:showCatName val="0"/>
          <c:showSerName val="0"/>
          <c:showPercent val="0"/>
          <c:showBubbleSize val="0"/>
        </c:dLbls>
        <c:marker val="1"/>
        <c:smooth val="0"/>
        <c:axId val="81033856"/>
        <c:axId val="161493760"/>
      </c:lineChart>
      <c:dateAx>
        <c:axId val="81033856"/>
        <c:scaling>
          <c:orientation val="minMax"/>
        </c:scaling>
        <c:delete val="1"/>
        <c:axPos val="b"/>
        <c:numFmt formatCode="ge" sourceLinked="1"/>
        <c:majorTickMark val="none"/>
        <c:minorTickMark val="none"/>
        <c:tickLblPos val="none"/>
        <c:crossAx val="161493760"/>
        <c:crosses val="autoZero"/>
        <c:auto val="1"/>
        <c:lblOffset val="100"/>
        <c:baseTimeUnit val="years"/>
      </c:dateAx>
      <c:valAx>
        <c:axId val="161493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03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A12-4A60-9946-8174387CD812}"/>
            </c:ext>
          </c:extLst>
        </c:ser>
        <c:dLbls>
          <c:showLegendKey val="0"/>
          <c:showVal val="0"/>
          <c:showCatName val="0"/>
          <c:showSerName val="0"/>
          <c:showPercent val="0"/>
          <c:showBubbleSize val="0"/>
        </c:dLbls>
        <c:gapWidth val="150"/>
        <c:axId val="162602368"/>
        <c:axId val="162608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A12-4A60-9946-8174387CD812}"/>
            </c:ext>
          </c:extLst>
        </c:ser>
        <c:dLbls>
          <c:showLegendKey val="0"/>
          <c:showVal val="0"/>
          <c:showCatName val="0"/>
          <c:showSerName val="0"/>
          <c:showPercent val="0"/>
          <c:showBubbleSize val="0"/>
        </c:dLbls>
        <c:marker val="1"/>
        <c:smooth val="0"/>
        <c:axId val="162602368"/>
        <c:axId val="162608640"/>
      </c:lineChart>
      <c:dateAx>
        <c:axId val="162602368"/>
        <c:scaling>
          <c:orientation val="minMax"/>
        </c:scaling>
        <c:delete val="1"/>
        <c:axPos val="b"/>
        <c:numFmt formatCode="ge" sourceLinked="1"/>
        <c:majorTickMark val="none"/>
        <c:minorTickMark val="none"/>
        <c:tickLblPos val="none"/>
        <c:crossAx val="162608640"/>
        <c:crosses val="autoZero"/>
        <c:auto val="1"/>
        <c:lblOffset val="100"/>
        <c:baseTimeUnit val="years"/>
      </c:dateAx>
      <c:valAx>
        <c:axId val="16260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60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
                  <c:v>0</c:v>
                </c:pt>
                <c:pt idx="1">
                  <c:v>2865.36</c:v>
                </c:pt>
                <c:pt idx="2">
                  <c:v>3532.19</c:v>
                </c:pt>
                <c:pt idx="3">
                  <c:v>3192.45</c:v>
                </c:pt>
                <c:pt idx="4">
                  <c:v>2569.86</c:v>
                </c:pt>
              </c:numCache>
            </c:numRef>
          </c:val>
          <c:extLst xmlns:c16r2="http://schemas.microsoft.com/office/drawing/2015/06/chart">
            <c:ext xmlns:c16="http://schemas.microsoft.com/office/drawing/2014/chart" uri="{C3380CC4-5D6E-409C-BE32-E72D297353CC}">
              <c16:uniqueId val="{00000000-2136-450A-8416-C24C445A3188}"/>
            </c:ext>
          </c:extLst>
        </c:ser>
        <c:dLbls>
          <c:showLegendKey val="0"/>
          <c:showVal val="0"/>
          <c:showCatName val="0"/>
          <c:showSerName val="0"/>
          <c:showPercent val="0"/>
          <c:showBubbleSize val="0"/>
        </c:dLbls>
        <c:gapWidth val="150"/>
        <c:axId val="162623488"/>
        <c:axId val="162625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1203.71</c:v>
                </c:pt>
                <c:pt idx="1">
                  <c:v>1162.3599999999999</c:v>
                </c:pt>
                <c:pt idx="2">
                  <c:v>1047.6500000000001</c:v>
                </c:pt>
                <c:pt idx="3">
                  <c:v>1124.26</c:v>
                </c:pt>
                <c:pt idx="4">
                  <c:v>1048.23</c:v>
                </c:pt>
              </c:numCache>
            </c:numRef>
          </c:val>
          <c:smooth val="0"/>
          <c:extLst xmlns:c16r2="http://schemas.microsoft.com/office/drawing/2015/06/chart">
            <c:ext xmlns:c16="http://schemas.microsoft.com/office/drawing/2014/chart" uri="{C3380CC4-5D6E-409C-BE32-E72D297353CC}">
              <c16:uniqueId val="{00000001-2136-450A-8416-C24C445A3188}"/>
            </c:ext>
          </c:extLst>
        </c:ser>
        <c:dLbls>
          <c:showLegendKey val="0"/>
          <c:showVal val="0"/>
          <c:showCatName val="0"/>
          <c:showSerName val="0"/>
          <c:showPercent val="0"/>
          <c:showBubbleSize val="0"/>
        </c:dLbls>
        <c:marker val="1"/>
        <c:smooth val="0"/>
        <c:axId val="162623488"/>
        <c:axId val="162625408"/>
      </c:lineChart>
      <c:dateAx>
        <c:axId val="162623488"/>
        <c:scaling>
          <c:orientation val="minMax"/>
        </c:scaling>
        <c:delete val="1"/>
        <c:axPos val="b"/>
        <c:numFmt formatCode="ge" sourceLinked="1"/>
        <c:majorTickMark val="none"/>
        <c:minorTickMark val="none"/>
        <c:tickLblPos val="none"/>
        <c:crossAx val="162625408"/>
        <c:crosses val="autoZero"/>
        <c:auto val="1"/>
        <c:lblOffset val="100"/>
        <c:baseTimeUnit val="years"/>
      </c:dateAx>
      <c:valAx>
        <c:axId val="162625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623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40.799999999999997</c:v>
                </c:pt>
                <c:pt idx="1">
                  <c:v>90.41</c:v>
                </c:pt>
                <c:pt idx="2">
                  <c:v>80.739999999999995</c:v>
                </c:pt>
                <c:pt idx="3">
                  <c:v>83.02</c:v>
                </c:pt>
                <c:pt idx="4">
                  <c:v>96.48</c:v>
                </c:pt>
              </c:numCache>
            </c:numRef>
          </c:val>
          <c:extLst xmlns:c16r2="http://schemas.microsoft.com/office/drawing/2015/06/chart">
            <c:ext xmlns:c16="http://schemas.microsoft.com/office/drawing/2014/chart" uri="{C3380CC4-5D6E-409C-BE32-E72D297353CC}">
              <c16:uniqueId val="{00000000-4D95-4474-B649-549BF8F681C1}"/>
            </c:ext>
          </c:extLst>
        </c:ser>
        <c:dLbls>
          <c:showLegendKey val="0"/>
          <c:showVal val="0"/>
          <c:showCatName val="0"/>
          <c:showSerName val="0"/>
          <c:showPercent val="0"/>
          <c:showBubbleSize val="0"/>
        </c:dLbls>
        <c:gapWidth val="150"/>
        <c:axId val="162656640"/>
        <c:axId val="162658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69.739999999999995</c:v>
                </c:pt>
                <c:pt idx="1">
                  <c:v>68.209999999999994</c:v>
                </c:pt>
                <c:pt idx="2">
                  <c:v>74.040000000000006</c:v>
                </c:pt>
                <c:pt idx="3">
                  <c:v>80.58</c:v>
                </c:pt>
                <c:pt idx="4">
                  <c:v>78.92</c:v>
                </c:pt>
              </c:numCache>
            </c:numRef>
          </c:val>
          <c:smooth val="0"/>
          <c:extLst xmlns:c16r2="http://schemas.microsoft.com/office/drawing/2015/06/chart">
            <c:ext xmlns:c16="http://schemas.microsoft.com/office/drawing/2014/chart" uri="{C3380CC4-5D6E-409C-BE32-E72D297353CC}">
              <c16:uniqueId val="{00000001-4D95-4474-B649-549BF8F681C1}"/>
            </c:ext>
          </c:extLst>
        </c:ser>
        <c:dLbls>
          <c:showLegendKey val="0"/>
          <c:showVal val="0"/>
          <c:showCatName val="0"/>
          <c:showSerName val="0"/>
          <c:showPercent val="0"/>
          <c:showBubbleSize val="0"/>
        </c:dLbls>
        <c:marker val="1"/>
        <c:smooth val="0"/>
        <c:axId val="162656640"/>
        <c:axId val="162658560"/>
      </c:lineChart>
      <c:dateAx>
        <c:axId val="162656640"/>
        <c:scaling>
          <c:orientation val="minMax"/>
        </c:scaling>
        <c:delete val="1"/>
        <c:axPos val="b"/>
        <c:numFmt formatCode="ge" sourceLinked="1"/>
        <c:majorTickMark val="none"/>
        <c:minorTickMark val="none"/>
        <c:tickLblPos val="none"/>
        <c:crossAx val="162658560"/>
        <c:crosses val="autoZero"/>
        <c:auto val="1"/>
        <c:lblOffset val="100"/>
        <c:baseTimeUnit val="years"/>
      </c:dateAx>
      <c:valAx>
        <c:axId val="16265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65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485.03</c:v>
                </c:pt>
                <c:pt idx="1">
                  <c:v>227.34</c:v>
                </c:pt>
                <c:pt idx="2">
                  <c:v>250.52</c:v>
                </c:pt>
                <c:pt idx="3">
                  <c:v>244.72</c:v>
                </c:pt>
                <c:pt idx="4">
                  <c:v>209.37</c:v>
                </c:pt>
              </c:numCache>
            </c:numRef>
          </c:val>
          <c:extLst xmlns:c16r2="http://schemas.microsoft.com/office/drawing/2015/06/chart">
            <c:ext xmlns:c16="http://schemas.microsoft.com/office/drawing/2014/chart" uri="{C3380CC4-5D6E-409C-BE32-E72D297353CC}">
              <c16:uniqueId val="{00000000-7A6E-4126-AA41-0D7FCA535BC6}"/>
            </c:ext>
          </c:extLst>
        </c:ser>
        <c:dLbls>
          <c:showLegendKey val="0"/>
          <c:showVal val="0"/>
          <c:showCatName val="0"/>
          <c:showSerName val="0"/>
          <c:showPercent val="0"/>
          <c:showBubbleSize val="0"/>
        </c:dLbls>
        <c:gapWidth val="150"/>
        <c:axId val="162869632"/>
        <c:axId val="162871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248.89</c:v>
                </c:pt>
                <c:pt idx="1">
                  <c:v>250.84</c:v>
                </c:pt>
                <c:pt idx="2">
                  <c:v>235.61</c:v>
                </c:pt>
                <c:pt idx="3">
                  <c:v>216.21</c:v>
                </c:pt>
                <c:pt idx="4">
                  <c:v>220.31</c:v>
                </c:pt>
              </c:numCache>
            </c:numRef>
          </c:val>
          <c:smooth val="0"/>
          <c:extLst xmlns:c16r2="http://schemas.microsoft.com/office/drawing/2015/06/chart">
            <c:ext xmlns:c16="http://schemas.microsoft.com/office/drawing/2014/chart" uri="{C3380CC4-5D6E-409C-BE32-E72D297353CC}">
              <c16:uniqueId val="{00000001-7A6E-4126-AA41-0D7FCA535BC6}"/>
            </c:ext>
          </c:extLst>
        </c:ser>
        <c:dLbls>
          <c:showLegendKey val="0"/>
          <c:showVal val="0"/>
          <c:showCatName val="0"/>
          <c:showSerName val="0"/>
          <c:showPercent val="0"/>
          <c:showBubbleSize val="0"/>
        </c:dLbls>
        <c:marker val="1"/>
        <c:smooth val="0"/>
        <c:axId val="162869632"/>
        <c:axId val="162871552"/>
      </c:lineChart>
      <c:dateAx>
        <c:axId val="162869632"/>
        <c:scaling>
          <c:orientation val="minMax"/>
        </c:scaling>
        <c:delete val="1"/>
        <c:axPos val="b"/>
        <c:numFmt formatCode="ge" sourceLinked="1"/>
        <c:majorTickMark val="none"/>
        <c:minorTickMark val="none"/>
        <c:tickLblPos val="none"/>
        <c:crossAx val="162871552"/>
        <c:crosses val="autoZero"/>
        <c:auto val="1"/>
        <c:lblOffset val="100"/>
        <c:baseTimeUnit val="years"/>
      </c:dateAx>
      <c:valAx>
        <c:axId val="162871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869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60" zoomScale="85" zoomScaleNormal="85" workbookViewId="0">
      <selection activeCell="BL83" sqref="BL83"/>
    </sheetView>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岩手県　陸前高田市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Cd2</v>
      </c>
      <c r="X8" s="71"/>
      <c r="Y8" s="71"/>
      <c r="Z8" s="71"/>
      <c r="AA8" s="71"/>
      <c r="AB8" s="71"/>
      <c r="AC8" s="71"/>
      <c r="AD8" s="72" t="str">
        <f>データ!$M$6</f>
        <v>非設置</v>
      </c>
      <c r="AE8" s="72"/>
      <c r="AF8" s="72"/>
      <c r="AG8" s="72"/>
      <c r="AH8" s="72"/>
      <c r="AI8" s="72"/>
      <c r="AJ8" s="72"/>
      <c r="AK8" s="3"/>
      <c r="AL8" s="68">
        <f>データ!S6</f>
        <v>19201</v>
      </c>
      <c r="AM8" s="68"/>
      <c r="AN8" s="68"/>
      <c r="AO8" s="68"/>
      <c r="AP8" s="68"/>
      <c r="AQ8" s="68"/>
      <c r="AR8" s="68"/>
      <c r="AS8" s="68"/>
      <c r="AT8" s="67">
        <f>データ!T6</f>
        <v>231.94</v>
      </c>
      <c r="AU8" s="67"/>
      <c r="AV8" s="67"/>
      <c r="AW8" s="67"/>
      <c r="AX8" s="67"/>
      <c r="AY8" s="67"/>
      <c r="AZ8" s="67"/>
      <c r="BA8" s="67"/>
      <c r="BB8" s="67">
        <f>データ!U6</f>
        <v>82.78</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26.95</v>
      </c>
      <c r="Q10" s="67"/>
      <c r="R10" s="67"/>
      <c r="S10" s="67"/>
      <c r="T10" s="67"/>
      <c r="U10" s="67"/>
      <c r="V10" s="67"/>
      <c r="W10" s="67">
        <f>データ!Q6</f>
        <v>91.21</v>
      </c>
      <c r="X10" s="67"/>
      <c r="Y10" s="67"/>
      <c r="Z10" s="67"/>
      <c r="AA10" s="67"/>
      <c r="AB10" s="67"/>
      <c r="AC10" s="67"/>
      <c r="AD10" s="68">
        <f>データ!R6</f>
        <v>3348</v>
      </c>
      <c r="AE10" s="68"/>
      <c r="AF10" s="68"/>
      <c r="AG10" s="68"/>
      <c r="AH10" s="68"/>
      <c r="AI10" s="68"/>
      <c r="AJ10" s="68"/>
      <c r="AK10" s="2"/>
      <c r="AL10" s="68">
        <f>データ!V6</f>
        <v>5137</v>
      </c>
      <c r="AM10" s="68"/>
      <c r="AN10" s="68"/>
      <c r="AO10" s="68"/>
      <c r="AP10" s="68"/>
      <c r="AQ10" s="68"/>
      <c r="AR10" s="68"/>
      <c r="AS10" s="68"/>
      <c r="AT10" s="67">
        <f>データ!W6</f>
        <v>3.87</v>
      </c>
      <c r="AU10" s="67"/>
      <c r="AV10" s="67"/>
      <c r="AW10" s="67"/>
      <c r="AX10" s="67"/>
      <c r="AY10" s="67"/>
      <c r="AZ10" s="67"/>
      <c r="BA10" s="67"/>
      <c r="BB10" s="67">
        <f>データ!X6</f>
        <v>1327.39</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110</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43</v>
      </c>
      <c r="N86" s="26" t="s">
        <v>43</v>
      </c>
      <c r="O86" s="26" t="str">
        <f>データ!EO6</f>
        <v>【0.23】</v>
      </c>
    </row>
  </sheetData>
  <sheetProtection algorithmName="SHA-512" hashValue="GLDP09rhl53+WVMu/K9zAHB6/tuZB/xVFAigPvNRvLg0/6ws8pyqApKyGaMl9TOa4hi9nclgEV38dXrx/2AE8Q==" saltValue="Gl2Ybu4LErZ79Uad1cSwH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5546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55</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32107</v>
      </c>
      <c r="D6" s="33">
        <f t="shared" si="3"/>
        <v>47</v>
      </c>
      <c r="E6" s="33">
        <f t="shared" si="3"/>
        <v>17</v>
      </c>
      <c r="F6" s="33">
        <f t="shared" si="3"/>
        <v>1</v>
      </c>
      <c r="G6" s="33">
        <f t="shared" si="3"/>
        <v>0</v>
      </c>
      <c r="H6" s="33" t="str">
        <f t="shared" si="3"/>
        <v>岩手県　陸前高田市</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26.95</v>
      </c>
      <c r="Q6" s="34">
        <f t="shared" si="3"/>
        <v>91.21</v>
      </c>
      <c r="R6" s="34">
        <f t="shared" si="3"/>
        <v>3348</v>
      </c>
      <c r="S6" s="34">
        <f t="shared" si="3"/>
        <v>19201</v>
      </c>
      <c r="T6" s="34">
        <f t="shared" si="3"/>
        <v>231.94</v>
      </c>
      <c r="U6" s="34">
        <f t="shared" si="3"/>
        <v>82.78</v>
      </c>
      <c r="V6" s="34">
        <f t="shared" si="3"/>
        <v>5137</v>
      </c>
      <c r="W6" s="34">
        <f t="shared" si="3"/>
        <v>3.87</v>
      </c>
      <c r="X6" s="34">
        <f t="shared" si="3"/>
        <v>1327.39</v>
      </c>
      <c r="Y6" s="35">
        <f>IF(Y7="",NA(),Y7)</f>
        <v>37.32</v>
      </c>
      <c r="Z6" s="35">
        <f t="shared" ref="Z6:AH6" si="4">IF(Z7="",NA(),Z7)</f>
        <v>31.94</v>
      </c>
      <c r="AA6" s="35">
        <f t="shared" si="4"/>
        <v>90.16</v>
      </c>
      <c r="AB6" s="35">
        <f t="shared" si="4"/>
        <v>92.61</v>
      </c>
      <c r="AC6" s="35">
        <f t="shared" si="4"/>
        <v>94.46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5">
        <f t="shared" ref="BG6:BO6" si="7">IF(BG7="",NA(),BG7)</f>
        <v>2865.36</v>
      </c>
      <c r="BH6" s="35">
        <f t="shared" si="7"/>
        <v>3532.19</v>
      </c>
      <c r="BI6" s="35">
        <f t="shared" si="7"/>
        <v>3192.45</v>
      </c>
      <c r="BJ6" s="35">
        <f t="shared" si="7"/>
        <v>2569.86</v>
      </c>
      <c r="BK6" s="35">
        <f t="shared" si="7"/>
        <v>1203.71</v>
      </c>
      <c r="BL6" s="35">
        <f t="shared" si="7"/>
        <v>1162.3599999999999</v>
      </c>
      <c r="BM6" s="35">
        <f t="shared" si="7"/>
        <v>1047.6500000000001</v>
      </c>
      <c r="BN6" s="35">
        <f t="shared" si="7"/>
        <v>1124.26</v>
      </c>
      <c r="BO6" s="35">
        <f t="shared" si="7"/>
        <v>1048.23</v>
      </c>
      <c r="BP6" s="34" t="str">
        <f>IF(BP7="","",IF(BP7="-","【-】","【"&amp;SUBSTITUTE(TEXT(BP7,"#,##0.00"),"-","△")&amp;"】"))</f>
        <v>【682.78】</v>
      </c>
      <c r="BQ6" s="35">
        <f>IF(BQ7="",NA(),BQ7)</f>
        <v>40.799999999999997</v>
      </c>
      <c r="BR6" s="35">
        <f t="shared" ref="BR6:BZ6" si="8">IF(BR7="",NA(),BR7)</f>
        <v>90.41</v>
      </c>
      <c r="BS6" s="35">
        <f t="shared" si="8"/>
        <v>80.739999999999995</v>
      </c>
      <c r="BT6" s="35">
        <f t="shared" si="8"/>
        <v>83.02</v>
      </c>
      <c r="BU6" s="35">
        <f t="shared" si="8"/>
        <v>96.48</v>
      </c>
      <c r="BV6" s="35">
        <f t="shared" si="8"/>
        <v>69.739999999999995</v>
      </c>
      <c r="BW6" s="35">
        <f t="shared" si="8"/>
        <v>68.209999999999994</v>
      </c>
      <c r="BX6" s="35">
        <f t="shared" si="8"/>
        <v>74.040000000000006</v>
      </c>
      <c r="BY6" s="35">
        <f t="shared" si="8"/>
        <v>80.58</v>
      </c>
      <c r="BZ6" s="35">
        <f t="shared" si="8"/>
        <v>78.92</v>
      </c>
      <c r="CA6" s="34" t="str">
        <f>IF(CA7="","",IF(CA7="-","【-】","【"&amp;SUBSTITUTE(TEXT(CA7,"#,##0.00"),"-","△")&amp;"】"))</f>
        <v>【100.91】</v>
      </c>
      <c r="CB6" s="35">
        <f>IF(CB7="",NA(),CB7)</f>
        <v>485.03</v>
      </c>
      <c r="CC6" s="35">
        <f t="shared" ref="CC6:CK6" si="9">IF(CC7="",NA(),CC7)</f>
        <v>227.34</v>
      </c>
      <c r="CD6" s="35">
        <f t="shared" si="9"/>
        <v>250.52</v>
      </c>
      <c r="CE6" s="35">
        <f t="shared" si="9"/>
        <v>244.72</v>
      </c>
      <c r="CF6" s="35">
        <f t="shared" si="9"/>
        <v>209.37</v>
      </c>
      <c r="CG6" s="35">
        <f t="shared" si="9"/>
        <v>248.89</v>
      </c>
      <c r="CH6" s="35">
        <f t="shared" si="9"/>
        <v>250.84</v>
      </c>
      <c r="CI6" s="35">
        <f t="shared" si="9"/>
        <v>235.61</v>
      </c>
      <c r="CJ6" s="35">
        <f t="shared" si="9"/>
        <v>216.21</v>
      </c>
      <c r="CK6" s="35">
        <f t="shared" si="9"/>
        <v>220.31</v>
      </c>
      <c r="CL6" s="34" t="str">
        <f>IF(CL7="","",IF(CL7="-","【-】","【"&amp;SUBSTITUTE(TEXT(CL7,"#,##0.00"),"-","△")&amp;"】"))</f>
        <v>【136.86】</v>
      </c>
      <c r="CM6" s="34">
        <f>IF(CM7="",NA(),CM7)</f>
        <v>0</v>
      </c>
      <c r="CN6" s="34">
        <f t="shared" ref="CN6:CV6" si="10">IF(CN7="",NA(),CN7)</f>
        <v>0</v>
      </c>
      <c r="CO6" s="35">
        <f t="shared" si="10"/>
        <v>36.450000000000003</v>
      </c>
      <c r="CP6" s="35">
        <f t="shared" si="10"/>
        <v>48.72</v>
      </c>
      <c r="CQ6" s="35">
        <f t="shared" si="10"/>
        <v>51.22</v>
      </c>
      <c r="CR6" s="35">
        <f t="shared" si="10"/>
        <v>49.89</v>
      </c>
      <c r="CS6" s="35">
        <f t="shared" si="10"/>
        <v>49.39</v>
      </c>
      <c r="CT6" s="35">
        <f t="shared" si="10"/>
        <v>49.25</v>
      </c>
      <c r="CU6" s="35">
        <f t="shared" si="10"/>
        <v>50.24</v>
      </c>
      <c r="CV6" s="35">
        <f t="shared" si="10"/>
        <v>49.68</v>
      </c>
      <c r="CW6" s="34" t="str">
        <f>IF(CW7="","",IF(CW7="-","【-】","【"&amp;SUBSTITUTE(TEXT(CW7,"#,##0.00"),"-","△")&amp;"】"))</f>
        <v>【58.98】</v>
      </c>
      <c r="CX6" s="35">
        <f>IF(CX7="",NA(),CX7)</f>
        <v>40.159999999999997</v>
      </c>
      <c r="CY6" s="35">
        <f t="shared" ref="CY6:DG6" si="11">IF(CY7="",NA(),CY7)</f>
        <v>46.97</v>
      </c>
      <c r="CZ6" s="35">
        <f t="shared" si="11"/>
        <v>52.03</v>
      </c>
      <c r="DA6" s="35">
        <f t="shared" si="11"/>
        <v>57.32</v>
      </c>
      <c r="DB6" s="35">
        <f t="shared" si="11"/>
        <v>64.569999999999993</v>
      </c>
      <c r="DC6" s="35">
        <f t="shared" si="11"/>
        <v>84.73</v>
      </c>
      <c r="DD6" s="35">
        <f t="shared" si="11"/>
        <v>83.96</v>
      </c>
      <c r="DE6" s="35">
        <f t="shared" si="11"/>
        <v>84.12</v>
      </c>
      <c r="DF6" s="35">
        <f t="shared" si="11"/>
        <v>84.17</v>
      </c>
      <c r="DG6" s="35">
        <f t="shared" si="11"/>
        <v>83.35</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0.03</v>
      </c>
      <c r="EK6" s="35">
        <f t="shared" si="14"/>
        <v>0.15</v>
      </c>
      <c r="EL6" s="35">
        <f t="shared" si="14"/>
        <v>0.1</v>
      </c>
      <c r="EM6" s="35">
        <f t="shared" si="14"/>
        <v>0.13</v>
      </c>
      <c r="EN6" s="35">
        <f t="shared" si="14"/>
        <v>0.12</v>
      </c>
      <c r="EO6" s="34" t="str">
        <f>IF(EO7="","",IF(EO7="-","【-】","【"&amp;SUBSTITUTE(TEXT(EO7,"#,##0.00"),"-","△")&amp;"】"))</f>
        <v>【0.23】</v>
      </c>
    </row>
    <row r="7" spans="1:145" s="36" customFormat="1" x14ac:dyDescent="0.15">
      <c r="A7" s="28"/>
      <c r="B7" s="37">
        <v>2018</v>
      </c>
      <c r="C7" s="37">
        <v>32107</v>
      </c>
      <c r="D7" s="37">
        <v>47</v>
      </c>
      <c r="E7" s="37">
        <v>17</v>
      </c>
      <c r="F7" s="37">
        <v>1</v>
      </c>
      <c r="G7" s="37">
        <v>0</v>
      </c>
      <c r="H7" s="37" t="s">
        <v>97</v>
      </c>
      <c r="I7" s="37" t="s">
        <v>98</v>
      </c>
      <c r="J7" s="37" t="s">
        <v>99</v>
      </c>
      <c r="K7" s="37" t="s">
        <v>100</v>
      </c>
      <c r="L7" s="37" t="s">
        <v>101</v>
      </c>
      <c r="M7" s="37" t="s">
        <v>102</v>
      </c>
      <c r="N7" s="38" t="s">
        <v>103</v>
      </c>
      <c r="O7" s="38" t="s">
        <v>104</v>
      </c>
      <c r="P7" s="38">
        <v>26.95</v>
      </c>
      <c r="Q7" s="38">
        <v>91.21</v>
      </c>
      <c r="R7" s="38">
        <v>3348</v>
      </c>
      <c r="S7" s="38">
        <v>19201</v>
      </c>
      <c r="T7" s="38">
        <v>231.94</v>
      </c>
      <c r="U7" s="38">
        <v>82.78</v>
      </c>
      <c r="V7" s="38">
        <v>5137</v>
      </c>
      <c r="W7" s="38">
        <v>3.87</v>
      </c>
      <c r="X7" s="38">
        <v>1327.39</v>
      </c>
      <c r="Y7" s="38">
        <v>37.32</v>
      </c>
      <c r="Z7" s="38">
        <v>31.94</v>
      </c>
      <c r="AA7" s="38">
        <v>90.16</v>
      </c>
      <c r="AB7" s="38">
        <v>92.61</v>
      </c>
      <c r="AC7" s="38">
        <v>94.46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2865.36</v>
      </c>
      <c r="BH7" s="38">
        <v>3532.19</v>
      </c>
      <c r="BI7" s="38">
        <v>3192.45</v>
      </c>
      <c r="BJ7" s="38">
        <v>2569.86</v>
      </c>
      <c r="BK7" s="38">
        <v>1203.71</v>
      </c>
      <c r="BL7" s="38">
        <v>1162.3599999999999</v>
      </c>
      <c r="BM7" s="38">
        <v>1047.6500000000001</v>
      </c>
      <c r="BN7" s="38">
        <v>1124.26</v>
      </c>
      <c r="BO7" s="38">
        <v>1048.23</v>
      </c>
      <c r="BP7" s="38">
        <v>682.78</v>
      </c>
      <c r="BQ7" s="38">
        <v>40.799999999999997</v>
      </c>
      <c r="BR7" s="38">
        <v>90.41</v>
      </c>
      <c r="BS7" s="38">
        <v>80.739999999999995</v>
      </c>
      <c r="BT7" s="38">
        <v>83.02</v>
      </c>
      <c r="BU7" s="38">
        <v>96.48</v>
      </c>
      <c r="BV7" s="38">
        <v>69.739999999999995</v>
      </c>
      <c r="BW7" s="38">
        <v>68.209999999999994</v>
      </c>
      <c r="BX7" s="38">
        <v>74.040000000000006</v>
      </c>
      <c r="BY7" s="38">
        <v>80.58</v>
      </c>
      <c r="BZ7" s="38">
        <v>78.92</v>
      </c>
      <c r="CA7" s="38">
        <v>100.91</v>
      </c>
      <c r="CB7" s="38">
        <v>485.03</v>
      </c>
      <c r="CC7" s="38">
        <v>227.34</v>
      </c>
      <c r="CD7" s="38">
        <v>250.52</v>
      </c>
      <c r="CE7" s="38">
        <v>244.72</v>
      </c>
      <c r="CF7" s="38">
        <v>209.37</v>
      </c>
      <c r="CG7" s="38">
        <v>248.89</v>
      </c>
      <c r="CH7" s="38">
        <v>250.84</v>
      </c>
      <c r="CI7" s="38">
        <v>235.61</v>
      </c>
      <c r="CJ7" s="38">
        <v>216.21</v>
      </c>
      <c r="CK7" s="38">
        <v>220.31</v>
      </c>
      <c r="CL7" s="38">
        <v>136.86000000000001</v>
      </c>
      <c r="CM7" s="38">
        <v>0</v>
      </c>
      <c r="CN7" s="38">
        <v>0</v>
      </c>
      <c r="CO7" s="38">
        <v>36.450000000000003</v>
      </c>
      <c r="CP7" s="38">
        <v>48.72</v>
      </c>
      <c r="CQ7" s="38">
        <v>51.22</v>
      </c>
      <c r="CR7" s="38">
        <v>49.89</v>
      </c>
      <c r="CS7" s="38">
        <v>49.39</v>
      </c>
      <c r="CT7" s="38">
        <v>49.25</v>
      </c>
      <c r="CU7" s="38">
        <v>50.24</v>
      </c>
      <c r="CV7" s="38">
        <v>49.68</v>
      </c>
      <c r="CW7" s="38">
        <v>58.98</v>
      </c>
      <c r="CX7" s="38">
        <v>40.159999999999997</v>
      </c>
      <c r="CY7" s="38">
        <v>46.97</v>
      </c>
      <c r="CZ7" s="38">
        <v>52.03</v>
      </c>
      <c r="DA7" s="38">
        <v>57.32</v>
      </c>
      <c r="DB7" s="38">
        <v>64.569999999999993</v>
      </c>
      <c r="DC7" s="38">
        <v>84.73</v>
      </c>
      <c r="DD7" s="38">
        <v>83.96</v>
      </c>
      <c r="DE7" s="38">
        <v>84.12</v>
      </c>
      <c r="DF7" s="38">
        <v>84.17</v>
      </c>
      <c r="DG7" s="38">
        <v>83.35</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0.03</v>
      </c>
      <c r="EK7" s="38">
        <v>0.15</v>
      </c>
      <c r="EL7" s="38">
        <v>0.1</v>
      </c>
      <c r="EM7" s="38">
        <v>0.13</v>
      </c>
      <c r="EN7" s="38">
        <v>0.12</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菅野 大樹</cp:lastModifiedBy>
  <cp:lastPrinted>2020-01-21T10:16:43Z</cp:lastPrinted>
  <dcterms:created xsi:type="dcterms:W3CDTF">2019-12-05T05:00:47Z</dcterms:created>
  <dcterms:modified xsi:type="dcterms:W3CDTF">2020-01-21T10:20:56Z</dcterms:modified>
</cp:coreProperties>
</file>