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H31\部課共有\市長部局\下水道部\下水道課\50 共通\05 照会文書\庁内\06_財政課\20200110_公営企業に係る経営比較分析表（平成30年度決算）の分析等について\02_回答\"/>
    </mc:Choice>
  </mc:AlternateContent>
  <workbookProtection workbookAlgorithmName="SHA-512" workbookHashValue="u/S3FgiukE8Xk+Catr6B2a7c5AeoIkYClBRVB6I8N5U++nKN0/RvhqBjQE5rVzgJEvb0emAHst31RwAlWjC/Fw==" workbookSaltValue="Jh9VUUFN6ccDmEYC58XzS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<sst xmlns="http://schemas.openxmlformats.org/spreadsheetml/2006/main" count="239" uniqueCount="114">
  <si>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</si>
  <si>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</si>
  <si>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</si>
  <si>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</si>
  <si>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</si>
  <si>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</si>
  <si>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</si>
  <si>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</si>
  <si>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</si>
  <si>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</si>
  <si>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</si>
  <si>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</si>
  <si>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</si>
  <si>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</si>
  <si>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</si>
  <si>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</si>
  <si>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</si>
  <si>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</si>
  <si>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</si>
  <si>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</si>
  <si>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</si>
  <si>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</si>
  <si>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</si>
  <si>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</si>
  <si>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</si>
  <si>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</si>
  <si>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</si>
  <si>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</si>
  <si>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</si>
  <si>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</si>
  <si>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</si>
  <si>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</si>
  <si>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</si>
  <si>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</si>
  <si>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</si>
  <si>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</si>
  <si>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</si>
  <si>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</si>
  <si>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</si>
  <si>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</si>
  <si>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</si>
  <si>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</si>
  <si>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</si>
  <si>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</si>
  <si>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</si>
  <si>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</si>
  <si>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</si>
  <si>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</si>
  <si>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</si>
  <si>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</si>
  <si>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</si>
  <si>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</si>
  <si>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</si>
  <si>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</si>
  <si>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</si>
  <si>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</si>
  <si>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</si>
  <si>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</si>
  <si>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</si>
  <si>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</si>
  <si>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</si>
  <si>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</si>
  <si>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</si>
  <si>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</si>
  <si>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</si>
  <si>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</si>
  <si>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</si>
  <si>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</si>
  <si>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</si>
  <si>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</si>
  <si>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</si>
  <si>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</si>
  <si>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</si>
  <si>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</si>
  <si>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</si>
  <si>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</si>
  <si>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</si>
  <si>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</si>
  <si>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</si>
  <si>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</si>
  <si>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</si>
  <si>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</si>
  <si>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</si>
  <si>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</si>
  <si>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</si>
  <si>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</si>
  <si>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</si>
  <si>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</si>
  <si>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</si>
  <si>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</si>
  <si>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</si>
  <si>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</si>
  <si>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</si>
  <si>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</si>
  <si>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</si>
  <si>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</si>
  <si>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</si>
  <si>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</si>
  <si>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</si>
  <si>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</si>
  <si>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</si>
  <si>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</si>
  <si>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</si>
  <si>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</si>
  <si>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</si>
  <si>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</si>
  <si>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</si>
  <si>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</si>
  <si>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</si>
  <si>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</si>
  <si>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</si>
  <si>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平成27年度をもって整備手法を市町村設置型から個人設置型へ転換し、平成28年度からは設置後10年経過した浄化槽から順次個人へ譲与しています。
　譲与により使用料収入が減少する一方、譲与前に清掃及び修繕を実施するため、維持管理費の減少に比べ使用料収入、有収水量の減少が大きく、収益的収支比率・経費回収率は減少傾向、汚水処理原価は増加傾向にあります。
　特に汚水処理原価については、分子となる汚水処理費の大部分を占める企業債の元利償還金の減少に比べ、分母となる有収水量の減少が著しいため、特に悪化している状況にあります。</t>
    <rPh sb="43" eb="45">
      <t>セッチ</t>
    </rPh>
    <rPh sb="45" eb="46">
      <t>ゴ</t>
    </rPh>
    <rPh sb="53" eb="56">
      <t>ジョウカソウ</t>
    </rPh>
    <rPh sb="88" eb="90">
      <t>イッポウ</t>
    </rPh>
    <rPh sb="138" eb="141">
      <t>シュウエキテキ</t>
    </rPh>
    <rPh sb="141" eb="143">
      <t>シュウシ</t>
    </rPh>
    <rPh sb="143" eb="145">
      <t>ヒリツ</t>
    </rPh>
    <rPh sb="146" eb="148">
      <t>ケイヒ</t>
    </rPh>
    <rPh sb="148" eb="150">
      <t>カイシュウ</t>
    </rPh>
    <rPh sb="150" eb="151">
      <t>リツ</t>
    </rPh>
    <rPh sb="152" eb="154">
      <t>ゲンショウ</t>
    </rPh>
    <rPh sb="154" eb="156">
      <t>ケイコウ</t>
    </rPh>
    <rPh sb="157" eb="159">
      <t>オスイ</t>
    </rPh>
    <rPh sb="159" eb="161">
      <t>ショリ</t>
    </rPh>
    <rPh sb="161" eb="163">
      <t>ゲンカ</t>
    </rPh>
    <rPh sb="164" eb="166">
      <t>ゾウカ</t>
    </rPh>
    <rPh sb="166" eb="168">
      <t>ケイコウ</t>
    </rPh>
    <rPh sb="176" eb="177">
      <t>トク</t>
    </rPh>
    <rPh sb="178" eb="180">
      <t>オスイ</t>
    </rPh>
    <rPh sb="180" eb="182">
      <t>ショリ</t>
    </rPh>
    <rPh sb="182" eb="184">
      <t>ゲンカ</t>
    </rPh>
    <rPh sb="190" eb="192">
      <t>ブンシ</t>
    </rPh>
    <rPh sb="195" eb="197">
      <t>オスイ</t>
    </rPh>
    <rPh sb="197" eb="199">
      <t>ショリ</t>
    </rPh>
    <rPh sb="199" eb="200">
      <t>ヒ</t>
    </rPh>
    <rPh sb="201" eb="204">
      <t>ダイブブン</t>
    </rPh>
    <rPh sb="205" eb="206">
      <t>シ</t>
    </rPh>
    <rPh sb="208" eb="210">
      <t>キギョウ</t>
    </rPh>
    <rPh sb="210" eb="211">
      <t>サイ</t>
    </rPh>
    <rPh sb="212" eb="214">
      <t>ガンリ</t>
    </rPh>
    <rPh sb="214" eb="217">
      <t>ショウカンキン</t>
    </rPh>
    <rPh sb="218" eb="220">
      <t>ゲンショウ</t>
    </rPh>
    <rPh sb="221" eb="222">
      <t>クラ</t>
    </rPh>
    <rPh sb="224" eb="226">
      <t>ブンボ</t>
    </rPh>
    <rPh sb="229" eb="231">
      <t>ユウシュウ</t>
    </rPh>
    <rPh sb="231" eb="233">
      <t>スイリョウ</t>
    </rPh>
    <rPh sb="234" eb="236">
      <t>ゲンショウ</t>
    </rPh>
    <rPh sb="237" eb="238">
      <t>イチジル</t>
    </rPh>
    <rPh sb="243" eb="244">
      <t>トク</t>
    </rPh>
    <rPh sb="245" eb="247">
      <t>アッカ</t>
    </rPh>
    <rPh sb="251" eb="253">
      <t>ジョウキョウ</t>
    </rPh>
    <phoneticPr fontId="4"/>
  </si>
  <si>
    <t>平成28年度から市町村が設置した浄化槽を、10年経過したものから順次個人へ譲与しており、譲与前に清掃及び修繕を実施しています。</t>
    <phoneticPr fontId="4"/>
  </si>
  <si>
    <t>今後、譲与により管理基数が減少し、事業規模が縮小していく中で、各指標を改善することは難しい状況ですが、管理については適切に行いながら譲与を進めていきます。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</si>
</sst>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CE-43A7-9BD5-7488BFA39172}"/>
            </c:ext>
          </c:extLst>
        </c:ser>
        <c:dLbls>
          <c:showLegendKey val="0"/>
          <c:showVal val="0"/>
          <c:showCatName val="0"/>
          <c:showSerName val="0"/>
          <c:showPercent val="0"/>
          <c:showBubbleSize val="0"/>
        </c:dLbls>
        <c:gapWidth val="150"/>
        <c:axId val="444805912"/>
        <c:axId val="4448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3CE-43A7-9BD5-7488BFA39172}"/>
            </c:ext>
          </c:extLst>
        </c:ser>
        <c:dLbls>
          <c:showLegendKey val="0"/>
          <c:showVal val="0"/>
          <c:showCatName val="0"/>
          <c:showSerName val="0"/>
          <c:showPercent val="0"/>
          <c:showBubbleSize val="0"/>
        </c:dLbls>
        <c:marker val="1"/>
        <c:smooth val="0"/>
        <c:axId val="444805912"/>
        <c:axId val="444806304"/>
      </c:lineChart>
      <c:dateAx>
        <c:axId val="444805912"/>
        <c:scaling>
          <c:orientation val="minMax"/>
        </c:scaling>
        <c:delete val="1"/>
        <c:axPos val="b"/>
        <c:numFmt formatCode="ge" sourceLinked="1"/>
        <c:majorTickMark val="none"/>
        <c:minorTickMark val="none"/>
        <c:tickLblPos val="none"/>
        <c:crossAx val="444806304"/>
        <c:crosses val="autoZero"/>
        <c:auto val="1"/>
        <c:lblOffset val="100"/>
        <c:baseTimeUnit val="years"/>
      </c:dateAx>
      <c:valAx>
        <c:axId val="4448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0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54.64</c:v>
                </c:pt>
                <c:pt idx="1">
                  <c:v>54.72</c:v>
                </c:pt>
                <c:pt idx="2">
                  <c:v>53.56</c:v>
                </c:pt>
                <c:pt idx="3">
                  <c:v>70.95</c:v>
                </c:pt>
                <c:pt idx="4">
                  <c:v>54.3</c:v>
                </c:pt>
              </c:numCache>
            </c:numRef>
          </c:val>
          <c:extLst xmlns:c16r2="http://schemas.microsoft.com/office/drawing/2015/06/chart">
            <c:ext xmlns:c16="http://schemas.microsoft.com/office/drawing/2014/chart" uri="{C3380CC4-5D6E-409C-BE32-E72D297353CC}">
              <c16:uniqueId val="{00000000-16A7-4B96-A028-17C5412220C5}"/>
            </c:ext>
          </c:extLst>
        </c:ser>
        <c:dLbls>
          <c:showLegendKey val="0"/>
          <c:showVal val="0"/>
          <c:showCatName val="0"/>
          <c:showSerName val="0"/>
          <c:showPercent val="0"/>
          <c:showBubbleSize val="0"/>
        </c:dLbls>
        <c:gapWidth val="150"/>
        <c:axId val="445732024"/>
        <c:axId val="44424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xmlns:c16r2="http://schemas.microsoft.com/office/drawing/2015/06/chart">
            <c:ext xmlns:c16="http://schemas.microsoft.com/office/drawing/2014/chart" uri="{C3380CC4-5D6E-409C-BE32-E72D297353CC}">
              <c16:uniqueId val="{00000001-16A7-4B96-A028-17C5412220C5}"/>
            </c:ext>
          </c:extLst>
        </c:ser>
        <c:dLbls>
          <c:showLegendKey val="0"/>
          <c:showVal val="0"/>
          <c:showCatName val="0"/>
          <c:showSerName val="0"/>
          <c:showPercent val="0"/>
          <c:showBubbleSize val="0"/>
        </c:dLbls>
        <c:marker val="1"/>
        <c:smooth val="0"/>
        <c:axId val="445732024"/>
        <c:axId val="444248048"/>
      </c:lineChart>
      <c:dateAx>
        <c:axId val="445732024"/>
        <c:scaling>
          <c:orientation val="minMax"/>
        </c:scaling>
        <c:delete val="1"/>
        <c:axPos val="b"/>
        <c:numFmt formatCode="ge" sourceLinked="1"/>
        <c:majorTickMark val="none"/>
        <c:minorTickMark val="none"/>
        <c:tickLblPos val="none"/>
        <c:crossAx val="444248048"/>
        <c:crosses val="autoZero"/>
        <c:auto val="1"/>
        <c:lblOffset val="100"/>
        <c:baseTimeUnit val="years"/>
      </c:dateAx>
      <c:valAx>
        <c:axId val="44424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73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863-48A4-B29B-520A4B185BBE}"/>
            </c:ext>
          </c:extLst>
        </c:ser>
        <c:dLbls>
          <c:showLegendKey val="0"/>
          <c:showVal val="0"/>
          <c:showCatName val="0"/>
          <c:showSerName val="0"/>
          <c:showPercent val="0"/>
          <c:showBubbleSize val="0"/>
        </c:dLbls>
        <c:gapWidth val="150"/>
        <c:axId val="444249224"/>
        <c:axId val="44424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xmlns:c16r2="http://schemas.microsoft.com/office/drawing/2015/06/chart">
            <c:ext xmlns:c16="http://schemas.microsoft.com/office/drawing/2014/chart" uri="{C3380CC4-5D6E-409C-BE32-E72D297353CC}">
              <c16:uniqueId val="{00000001-B863-48A4-B29B-520A4B185BBE}"/>
            </c:ext>
          </c:extLst>
        </c:ser>
        <c:dLbls>
          <c:showLegendKey val="0"/>
          <c:showVal val="0"/>
          <c:showCatName val="0"/>
          <c:showSerName val="0"/>
          <c:showPercent val="0"/>
          <c:showBubbleSize val="0"/>
        </c:dLbls>
        <c:marker val="1"/>
        <c:smooth val="0"/>
        <c:axId val="444249224"/>
        <c:axId val="444249616"/>
      </c:lineChart>
      <c:dateAx>
        <c:axId val="444249224"/>
        <c:scaling>
          <c:orientation val="minMax"/>
        </c:scaling>
        <c:delete val="1"/>
        <c:axPos val="b"/>
        <c:numFmt formatCode="ge" sourceLinked="1"/>
        <c:majorTickMark val="none"/>
        <c:minorTickMark val="none"/>
        <c:tickLblPos val="none"/>
        <c:crossAx val="444249616"/>
        <c:crosses val="autoZero"/>
        <c:auto val="1"/>
        <c:lblOffset val="100"/>
        <c:baseTimeUnit val="years"/>
      </c:dateAx>
      <c:valAx>
        <c:axId val="44424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4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81.5</c:v>
                </c:pt>
                <c:pt idx="1">
                  <c:v>83.34</c:v>
                </c:pt>
                <c:pt idx="2">
                  <c:v>80.260000000000005</c:v>
                </c:pt>
                <c:pt idx="3">
                  <c:v>85.96</c:v>
                </c:pt>
                <c:pt idx="4">
                  <c:v>66.48</c:v>
                </c:pt>
              </c:numCache>
            </c:numRef>
          </c:val>
          <c:extLst xmlns:c16r2="http://schemas.microsoft.com/office/drawing/2015/06/chart">
            <c:ext xmlns:c16="http://schemas.microsoft.com/office/drawing/2014/chart" uri="{C3380CC4-5D6E-409C-BE32-E72D297353CC}">
              <c16:uniqueId val="{00000000-E336-4041-9413-227D28EA1813}"/>
            </c:ext>
          </c:extLst>
        </c:ser>
        <c:dLbls>
          <c:showLegendKey val="0"/>
          <c:showVal val="0"/>
          <c:showCatName val="0"/>
          <c:showSerName val="0"/>
          <c:showPercent val="0"/>
          <c:showBubbleSize val="0"/>
        </c:dLbls>
        <c:gapWidth val="150"/>
        <c:axId val="444807480"/>
        <c:axId val="4448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36-4041-9413-227D28EA1813}"/>
            </c:ext>
          </c:extLst>
        </c:ser>
        <c:dLbls>
          <c:showLegendKey val="0"/>
          <c:showVal val="0"/>
          <c:showCatName val="0"/>
          <c:showSerName val="0"/>
          <c:showPercent val="0"/>
          <c:showBubbleSize val="0"/>
        </c:dLbls>
        <c:marker val="1"/>
        <c:smooth val="0"/>
        <c:axId val="444807480"/>
        <c:axId val="444807872"/>
      </c:lineChart>
      <c:dateAx>
        <c:axId val="444807480"/>
        <c:scaling>
          <c:orientation val="minMax"/>
        </c:scaling>
        <c:delete val="1"/>
        <c:axPos val="b"/>
        <c:numFmt formatCode="ge" sourceLinked="1"/>
        <c:majorTickMark val="none"/>
        <c:minorTickMark val="none"/>
        <c:tickLblPos val="none"/>
        <c:crossAx val="444807872"/>
        <c:crosses val="autoZero"/>
        <c:auto val="1"/>
        <c:lblOffset val="100"/>
        <c:baseTimeUnit val="years"/>
      </c:dateAx>
      <c:valAx>
        <c:axId val="4448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0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A2-4C4A-8D97-FFC16EEBEA17}"/>
            </c:ext>
          </c:extLst>
        </c:ser>
        <c:dLbls>
          <c:showLegendKey val="0"/>
          <c:showVal val="0"/>
          <c:showCatName val="0"/>
          <c:showSerName val="0"/>
          <c:showPercent val="0"/>
          <c:showBubbleSize val="0"/>
        </c:dLbls>
        <c:gapWidth val="150"/>
        <c:axId val="444047456"/>
        <c:axId val="44404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A2-4C4A-8D97-FFC16EEBEA17}"/>
            </c:ext>
          </c:extLst>
        </c:ser>
        <c:dLbls>
          <c:showLegendKey val="0"/>
          <c:showVal val="0"/>
          <c:showCatName val="0"/>
          <c:showSerName val="0"/>
          <c:showPercent val="0"/>
          <c:showBubbleSize val="0"/>
        </c:dLbls>
        <c:marker val="1"/>
        <c:smooth val="0"/>
        <c:axId val="444047456"/>
        <c:axId val="444047848"/>
      </c:lineChart>
      <c:dateAx>
        <c:axId val="444047456"/>
        <c:scaling>
          <c:orientation val="minMax"/>
        </c:scaling>
        <c:delete val="1"/>
        <c:axPos val="b"/>
        <c:numFmt formatCode="ge" sourceLinked="1"/>
        <c:majorTickMark val="none"/>
        <c:minorTickMark val="none"/>
        <c:tickLblPos val="none"/>
        <c:crossAx val="444047848"/>
        <c:crosses val="autoZero"/>
        <c:auto val="1"/>
        <c:lblOffset val="100"/>
        <c:baseTimeUnit val="years"/>
      </c:dateAx>
      <c:valAx>
        <c:axId val="44404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0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2F-4395-AAB1-AC4999BA929E}"/>
            </c:ext>
          </c:extLst>
        </c:ser>
        <c:dLbls>
          <c:showLegendKey val="0"/>
          <c:showVal val="0"/>
          <c:showCatName val="0"/>
          <c:showSerName val="0"/>
          <c:showPercent val="0"/>
          <c:showBubbleSize val="0"/>
        </c:dLbls>
        <c:gapWidth val="150"/>
        <c:axId val="444050592"/>
        <c:axId val="44415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2F-4395-AAB1-AC4999BA929E}"/>
            </c:ext>
          </c:extLst>
        </c:ser>
        <c:dLbls>
          <c:showLegendKey val="0"/>
          <c:showVal val="0"/>
          <c:showCatName val="0"/>
          <c:showSerName val="0"/>
          <c:showPercent val="0"/>
          <c:showBubbleSize val="0"/>
        </c:dLbls>
        <c:marker val="1"/>
        <c:smooth val="0"/>
        <c:axId val="444050592"/>
        <c:axId val="444155384"/>
      </c:lineChart>
      <c:dateAx>
        <c:axId val="444050592"/>
        <c:scaling>
          <c:orientation val="minMax"/>
        </c:scaling>
        <c:delete val="1"/>
        <c:axPos val="b"/>
        <c:numFmt formatCode="ge" sourceLinked="1"/>
        <c:majorTickMark val="none"/>
        <c:minorTickMark val="none"/>
        <c:tickLblPos val="none"/>
        <c:crossAx val="444155384"/>
        <c:crosses val="autoZero"/>
        <c:auto val="1"/>
        <c:lblOffset val="100"/>
        <c:baseTimeUnit val="years"/>
      </c:dateAx>
      <c:valAx>
        <c:axId val="44415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0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E7-4F72-9743-C070F146AA35}"/>
            </c:ext>
          </c:extLst>
        </c:ser>
        <c:dLbls>
          <c:showLegendKey val="0"/>
          <c:showVal val="0"/>
          <c:showCatName val="0"/>
          <c:showSerName val="0"/>
          <c:showPercent val="0"/>
          <c:showBubbleSize val="0"/>
        </c:dLbls>
        <c:gapWidth val="150"/>
        <c:axId val="444156952"/>
        <c:axId val="4441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E7-4F72-9743-C070F146AA35}"/>
            </c:ext>
          </c:extLst>
        </c:ser>
        <c:dLbls>
          <c:showLegendKey val="0"/>
          <c:showVal val="0"/>
          <c:showCatName val="0"/>
          <c:showSerName val="0"/>
          <c:showPercent val="0"/>
          <c:showBubbleSize val="0"/>
        </c:dLbls>
        <c:marker val="1"/>
        <c:smooth val="0"/>
        <c:axId val="444156952"/>
        <c:axId val="444157344"/>
      </c:lineChart>
      <c:dateAx>
        <c:axId val="444156952"/>
        <c:scaling>
          <c:orientation val="minMax"/>
        </c:scaling>
        <c:delete val="1"/>
        <c:axPos val="b"/>
        <c:numFmt formatCode="ge" sourceLinked="1"/>
        <c:majorTickMark val="none"/>
        <c:minorTickMark val="none"/>
        <c:tickLblPos val="none"/>
        <c:crossAx val="444157344"/>
        <c:crosses val="autoZero"/>
        <c:auto val="1"/>
        <c:lblOffset val="100"/>
        <c:baseTimeUnit val="years"/>
      </c:dateAx>
      <c:valAx>
        <c:axId val="4441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5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C5-4063-B360-881B35385B59}"/>
            </c:ext>
          </c:extLst>
        </c:ser>
        <c:dLbls>
          <c:showLegendKey val="0"/>
          <c:showVal val="0"/>
          <c:showCatName val="0"/>
          <c:showSerName val="0"/>
          <c:showPercent val="0"/>
          <c:showBubbleSize val="0"/>
        </c:dLbls>
        <c:gapWidth val="150"/>
        <c:axId val="444156560"/>
        <c:axId val="44415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C5-4063-B360-881B35385B59}"/>
            </c:ext>
          </c:extLst>
        </c:ser>
        <c:dLbls>
          <c:showLegendKey val="0"/>
          <c:showVal val="0"/>
          <c:showCatName val="0"/>
          <c:showSerName val="0"/>
          <c:showPercent val="0"/>
          <c:showBubbleSize val="0"/>
        </c:dLbls>
        <c:marker val="1"/>
        <c:smooth val="0"/>
        <c:axId val="444156560"/>
        <c:axId val="444158520"/>
      </c:lineChart>
      <c:dateAx>
        <c:axId val="444156560"/>
        <c:scaling>
          <c:orientation val="minMax"/>
        </c:scaling>
        <c:delete val="1"/>
        <c:axPos val="b"/>
        <c:numFmt formatCode="ge" sourceLinked="1"/>
        <c:majorTickMark val="none"/>
        <c:minorTickMark val="none"/>
        <c:tickLblPos val="none"/>
        <c:crossAx val="444158520"/>
        <c:crosses val="autoZero"/>
        <c:auto val="1"/>
        <c:lblOffset val="100"/>
        <c:baseTimeUnit val="years"/>
      </c:dateAx>
      <c:valAx>
        <c:axId val="44415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5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1165.51</c:v>
                </c:pt>
                <c:pt idx="1">
                  <c:v>396.3</c:v>
                </c:pt>
                <c:pt idx="2">
                  <c:v>368.57</c:v>
                </c:pt>
                <c:pt idx="3">
                  <c:v>495.6</c:v>
                </c:pt>
                <c:pt idx="4">
                  <c:v>472.86</c:v>
                </c:pt>
              </c:numCache>
            </c:numRef>
          </c:val>
          <c:extLst xmlns:c16r2="http://schemas.microsoft.com/office/drawing/2015/06/chart">
            <c:ext xmlns:c16="http://schemas.microsoft.com/office/drawing/2014/chart" uri="{C3380CC4-5D6E-409C-BE32-E72D297353CC}">
              <c16:uniqueId val="{00000000-73B8-4DBB-97F5-53BC90E9D81A}"/>
            </c:ext>
          </c:extLst>
        </c:ser>
        <c:dLbls>
          <c:showLegendKey val="0"/>
          <c:showVal val="0"/>
          <c:showCatName val="0"/>
          <c:showSerName val="0"/>
          <c:showPercent val="0"/>
          <c:showBubbleSize val="0"/>
        </c:dLbls>
        <c:gapWidth val="150"/>
        <c:axId val="444049808"/>
        <c:axId val="44404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xmlns:c16r2="http://schemas.microsoft.com/office/drawing/2015/06/chart">
            <c:ext xmlns:c16="http://schemas.microsoft.com/office/drawing/2014/chart" uri="{C3380CC4-5D6E-409C-BE32-E72D297353CC}">
              <c16:uniqueId val="{00000001-73B8-4DBB-97F5-53BC90E9D81A}"/>
            </c:ext>
          </c:extLst>
        </c:ser>
        <c:dLbls>
          <c:showLegendKey val="0"/>
          <c:showVal val="0"/>
          <c:showCatName val="0"/>
          <c:showSerName val="0"/>
          <c:showPercent val="0"/>
          <c:showBubbleSize val="0"/>
        </c:dLbls>
        <c:marker val="1"/>
        <c:smooth val="0"/>
        <c:axId val="444049808"/>
        <c:axId val="444049416"/>
      </c:lineChart>
      <c:dateAx>
        <c:axId val="444049808"/>
        <c:scaling>
          <c:orientation val="minMax"/>
        </c:scaling>
        <c:delete val="1"/>
        <c:axPos val="b"/>
        <c:numFmt formatCode="ge" sourceLinked="1"/>
        <c:majorTickMark val="none"/>
        <c:minorTickMark val="none"/>
        <c:tickLblPos val="none"/>
        <c:crossAx val="444049416"/>
        <c:crosses val="autoZero"/>
        <c:auto val="1"/>
        <c:lblOffset val="100"/>
        <c:baseTimeUnit val="years"/>
      </c:dateAx>
      <c:valAx>
        <c:axId val="44404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04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76.069999999999993</c:v>
                </c:pt>
                <c:pt idx="1">
                  <c:v>76.42</c:v>
                </c:pt>
                <c:pt idx="2">
                  <c:v>74.010000000000005</c:v>
                </c:pt>
                <c:pt idx="3">
                  <c:v>54.76</c:v>
                </c:pt>
                <c:pt idx="4">
                  <c:v>48.3</c:v>
                </c:pt>
              </c:numCache>
            </c:numRef>
          </c:val>
          <c:extLst xmlns:c16r2="http://schemas.microsoft.com/office/drawing/2015/06/chart">
            <c:ext xmlns:c16="http://schemas.microsoft.com/office/drawing/2014/chart" uri="{C3380CC4-5D6E-409C-BE32-E72D297353CC}">
              <c16:uniqueId val="{00000000-D94A-4A30-9F98-7E9DE2813F6D}"/>
            </c:ext>
          </c:extLst>
        </c:ser>
        <c:dLbls>
          <c:showLegendKey val="0"/>
          <c:showVal val="0"/>
          <c:showCatName val="0"/>
          <c:showSerName val="0"/>
          <c:showPercent val="0"/>
          <c:showBubbleSize val="0"/>
        </c:dLbls>
        <c:gapWidth val="150"/>
        <c:axId val="445728888"/>
        <c:axId val="44572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xmlns:c16r2="http://schemas.microsoft.com/office/drawing/2015/06/chart">
            <c:ext xmlns:c16="http://schemas.microsoft.com/office/drawing/2014/chart" uri="{C3380CC4-5D6E-409C-BE32-E72D297353CC}">
              <c16:uniqueId val="{00000001-D94A-4A30-9F98-7E9DE2813F6D}"/>
            </c:ext>
          </c:extLst>
        </c:ser>
        <c:dLbls>
          <c:showLegendKey val="0"/>
          <c:showVal val="0"/>
          <c:showCatName val="0"/>
          <c:showSerName val="0"/>
          <c:showPercent val="0"/>
          <c:showBubbleSize val="0"/>
        </c:dLbls>
        <c:marker val="1"/>
        <c:smooth val="0"/>
        <c:axId val="445728888"/>
        <c:axId val="445729280"/>
      </c:lineChart>
      <c:dateAx>
        <c:axId val="445728888"/>
        <c:scaling>
          <c:orientation val="minMax"/>
        </c:scaling>
        <c:delete val="1"/>
        <c:axPos val="b"/>
        <c:numFmt formatCode="ge" sourceLinked="1"/>
        <c:majorTickMark val="none"/>
        <c:minorTickMark val="none"/>
        <c:tickLblPos val="none"/>
        <c:crossAx val="445729280"/>
        <c:crosses val="autoZero"/>
        <c:auto val="1"/>
        <c:lblOffset val="100"/>
        <c:baseTimeUnit val="years"/>
      </c:dateAx>
      <c:valAx>
        <c:axId val="4457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72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244.17</c:v>
                </c:pt>
                <c:pt idx="1">
                  <c:v>246.61</c:v>
                </c:pt>
                <c:pt idx="2">
                  <c:v>262.98</c:v>
                </c:pt>
                <c:pt idx="3">
                  <c:v>271.93</c:v>
                </c:pt>
                <c:pt idx="4">
                  <c:v>404.11</c:v>
                </c:pt>
              </c:numCache>
            </c:numRef>
          </c:val>
          <c:extLst xmlns:c16r2="http://schemas.microsoft.com/office/drawing/2015/06/chart">
            <c:ext xmlns:c16="http://schemas.microsoft.com/office/drawing/2014/chart" uri="{C3380CC4-5D6E-409C-BE32-E72D297353CC}">
              <c16:uniqueId val="{00000000-1035-4CDA-95E8-5AB310ACF505}"/>
            </c:ext>
          </c:extLst>
        </c:ser>
        <c:dLbls>
          <c:showLegendKey val="0"/>
          <c:showVal val="0"/>
          <c:showCatName val="0"/>
          <c:showSerName val="0"/>
          <c:showPercent val="0"/>
          <c:showBubbleSize val="0"/>
        </c:dLbls>
        <c:gapWidth val="150"/>
        <c:axId val="445730456"/>
        <c:axId val="4457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xmlns:c16r2="http://schemas.microsoft.com/office/drawing/2015/06/chart">
            <c:ext xmlns:c16="http://schemas.microsoft.com/office/drawing/2014/chart" uri="{C3380CC4-5D6E-409C-BE32-E72D297353CC}">
              <c16:uniqueId val="{00000001-1035-4CDA-95E8-5AB310ACF505}"/>
            </c:ext>
          </c:extLst>
        </c:ser>
        <c:dLbls>
          <c:showLegendKey val="0"/>
          <c:showVal val="0"/>
          <c:showCatName val="0"/>
          <c:showSerName val="0"/>
          <c:showPercent val="0"/>
          <c:showBubbleSize val="0"/>
        </c:dLbls>
        <c:marker val="1"/>
        <c:smooth val="0"/>
        <c:axId val="445730456"/>
        <c:axId val="445730848"/>
      </c:lineChart>
      <c:dateAx>
        <c:axId val="445730456"/>
        <c:scaling>
          <c:orientation val="minMax"/>
        </c:scaling>
        <c:delete val="1"/>
        <c:axPos val="b"/>
        <c:numFmt formatCode="ge" sourceLinked="1"/>
        <c:majorTickMark val="none"/>
        <c:minorTickMark val="none"/>
        <c:tickLblPos val="none"/>
        <c:crossAx val="445730848"/>
        <c:crosses val="autoZero"/>
        <c:auto val="1"/>
        <c:lblOffset val="100"/>
        <c:baseTimeUnit val="years"/>
      </c:dateAx>
      <c:valAx>
        <c:axId val="4457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73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一関市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117530</v>
      </c>
      <c r="AM8" s="50"/>
      <c r="AN8" s="50"/>
      <c r="AO8" s="50"/>
      <c r="AP8" s="50"/>
      <c r="AQ8" s="50"/>
      <c r="AR8" s="50"/>
      <c r="AS8" s="50"/>
      <c r="AT8" s="45">
        <f>データ!T6</f>
        <v>1256.42</v>
      </c>
      <c r="AU8" s="45"/>
      <c r="AV8" s="45"/>
      <c r="AW8" s="45"/>
      <c r="AX8" s="45"/>
      <c r="AY8" s="45"/>
      <c r="AZ8" s="45"/>
      <c r="BA8" s="45"/>
      <c r="BB8" s="45">
        <f>データ!U6</f>
        <v>93.54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2.23</v>
      </c>
      <c r="Q10" s="45"/>
      <c r="R10" s="45"/>
      <c r="S10" s="45"/>
      <c r="T10" s="45"/>
      <c r="U10" s="45"/>
      <c r="V10" s="45"/>
      <c r="W10" s="45">
        <f>データ!Q6</f>
        <v>100</v>
      </c>
      <c r="X10" s="45"/>
      <c r="Y10" s="45"/>
      <c r="Z10" s="45"/>
      <c r="AA10" s="45"/>
      <c r="AB10" s="45"/>
      <c r="AC10" s="45"/>
      <c r="AD10" s="50">
        <f>データ!R6</f>
        <v>4471</v>
      </c>
      <c r="AE10" s="50"/>
      <c r="AF10" s="50"/>
      <c r="AG10" s="50"/>
      <c r="AH10" s="50"/>
      <c r="AI10" s="50"/>
      <c r="AJ10" s="50"/>
      <c r="AK10" s="2"/>
      <c r="AL10" s="50">
        <f>データ!V6</f>
        <v>2591</v>
      </c>
      <c r="AM10" s="50"/>
      <c r="AN10" s="50"/>
      <c r="AO10" s="50"/>
      <c r="AP10" s="50"/>
      <c r="AQ10" s="50"/>
      <c r="AR10" s="50"/>
      <c r="AS10" s="50"/>
      <c r="AT10" s="45">
        <f>データ!W6</f>
        <v>403.44</v>
      </c>
      <c r="AU10" s="45"/>
      <c r="AV10" s="45"/>
      <c r="AW10" s="45"/>
      <c r="AX10" s="45"/>
      <c r="AY10" s="45"/>
      <c r="AZ10" s="45"/>
      <c r="BA10" s="45"/>
      <c r="BB10" s="45">
        <f>データ!X6</f>
        <v>6.42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k0CdsbVqicha5RHF9SXKktmLWHO9NLiS3euRMV0FNRN4eqJOHGp61k+ii9ho0V30HnfQHC8iCCE71NDHcWb9dA==" saltValue="Pd0ka15NHpUkLAAKDDR7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32093</v>
      </c>
      <c r="D6" s="33">
        <f t="shared" si="3"/>
        <v>47</v>
      </c>
      <c r="E6" s="33">
        <f t="shared" si="3"/>
        <v>18</v>
      </c>
      <c r="F6" s="33">
        <f t="shared" si="3"/>
        <v>0</v>
      </c>
      <c r="G6" s="33">
        <f t="shared" si="3"/>
        <v>0</v>
      </c>
      <c r="H6" s="33" t="str">
        <f t="shared" si="3"/>
        <v>岩手県　一関市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2.23</v>
      </c>
      <c r="Q6" s="34">
        <f t="shared" si="3"/>
        <v>100</v>
      </c>
      <c r="R6" s="34">
        <f t="shared" si="3"/>
        <v>4471</v>
      </c>
      <c r="S6" s="34">
        <f t="shared" si="3"/>
        <v>117530</v>
      </c>
      <c r="T6" s="34">
        <f t="shared" si="3"/>
        <v>1256.42</v>
      </c>
      <c r="U6" s="34">
        <f t="shared" si="3"/>
        <v>93.54</v>
      </c>
      <c r="V6" s="34">
        <f t="shared" si="3"/>
        <v>2591</v>
      </c>
      <c r="W6" s="34">
        <f t="shared" si="3"/>
        <v>403.44</v>
      </c>
      <c r="X6" s="34">
        <f t="shared" si="3"/>
        <v>6.42</v>
      </c>
      <c r="Y6" s="35">
        <f>IF(Y7="",NA(),Y7)</f>
        <v>81.5</v>
      </c>
      <c r="Z6" s="35">
        <f t="shared" ref="Z6:AH6" si="4">IF(Z7="",NA(),Z7)</f>
        <v>83.34</v>
      </c>
      <c r="AA6" s="35">
        <f t="shared" si="4"/>
        <v>80.260000000000005</v>
      </c>
      <c r="AB6" s="35">
        <f t="shared" si="4"/>
        <v>85.96</v>
      </c>
      <c r="AC6" s="35">
        <f t="shared" si="4"/>
        <v>66.48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1165.51</v>
      </c>
      <c r="BG6" s="35">
        <f t="shared" ref="BG6:BO6" si="7">IF(BG7="",NA(),BG7)</f>
        <v>396.3</v>
      </c>
      <c r="BH6" s="35">
        <f t="shared" si="7"/>
        <v>368.57</v>
      </c>
      <c r="BI6" s="35">
        <f t="shared" si="7"/>
        <v>495.6</v>
      </c>
      <c r="BJ6" s="35">
        <f t="shared" si="7"/>
        <v>472.86</v>
      </c>
      <c r="BK6" s="35">
        <f t="shared" si="7"/>
        <v>416.91</v>
      </c>
      <c r="BL6" s="35">
        <f t="shared" si="7"/>
        <v>392.19</v>
      </c>
      <c r="BM6" s="35">
        <f t="shared" si="7"/>
        <v>413.5</v>
      </c>
      <c r="BN6" s="35">
        <f t="shared" si="7"/>
        <v>244.85</v>
      </c>
      <c r="BO6" s="35">
        <f t="shared" si="7"/>
        <v>296.89</v>
      </c>
      <c r="BP6" s="34" t="str">
        <f>IF(BP7="","",IF(BP7="-","【-】","【"&amp;SUBSTITUTE(TEXT(BP7,"#,##0.00"),"-","△")&amp;"】"))</f>
        <v>【325.02】</v>
      </c>
      <c r="BQ6" s="35">
        <f>IF(BQ7="",NA(),BQ7)</f>
        <v>76.069999999999993</v>
      </c>
      <c r="BR6" s="35">
        <f t="shared" ref="BR6:BZ6" si="8">IF(BR7="",NA(),BR7)</f>
        <v>76.42</v>
      </c>
      <c r="BS6" s="35">
        <f t="shared" si="8"/>
        <v>74.010000000000005</v>
      </c>
      <c r="BT6" s="35">
        <f t="shared" si="8"/>
        <v>54.76</v>
      </c>
      <c r="BU6" s="35">
        <f t="shared" si="8"/>
        <v>48.3</v>
      </c>
      <c r="BV6" s="35">
        <f t="shared" si="8"/>
        <v>57.93</v>
      </c>
      <c r="BW6" s="35">
        <f t="shared" si="8"/>
        <v>57.03</v>
      </c>
      <c r="BX6" s="35">
        <f t="shared" si="8"/>
        <v>55.84</v>
      </c>
      <c r="BY6" s="35">
        <f t="shared" si="8"/>
        <v>64.78</v>
      </c>
      <c r="BZ6" s="35">
        <f t="shared" si="8"/>
        <v>63.06</v>
      </c>
      <c r="CA6" s="34" t="str">
        <f>IF(CA7="","",IF(CA7="-","【-】","【"&amp;SUBSTITUTE(TEXT(CA7,"#,##0.00"),"-","△")&amp;"】"))</f>
        <v>【60.61】</v>
      </c>
      <c r="CB6" s="35">
        <f>IF(CB7="",NA(),CB7)</f>
        <v>244.17</v>
      </c>
      <c r="CC6" s="35">
        <f t="shared" ref="CC6:CK6" si="9">IF(CC7="",NA(),CC7)</f>
        <v>246.61</v>
      </c>
      <c r="CD6" s="35">
        <f t="shared" si="9"/>
        <v>262.98</v>
      </c>
      <c r="CE6" s="35">
        <f t="shared" si="9"/>
        <v>271.93</v>
      </c>
      <c r="CF6" s="35">
        <f t="shared" si="9"/>
        <v>404.11</v>
      </c>
      <c r="CG6" s="35">
        <f t="shared" si="9"/>
        <v>276.93</v>
      </c>
      <c r="CH6" s="35">
        <f t="shared" si="9"/>
        <v>283.73</v>
      </c>
      <c r="CI6" s="35">
        <f t="shared" si="9"/>
        <v>287.57</v>
      </c>
      <c r="CJ6" s="35">
        <f t="shared" si="9"/>
        <v>250.21</v>
      </c>
      <c r="CK6" s="35">
        <f t="shared" si="9"/>
        <v>264.77</v>
      </c>
      <c r="CL6" s="34" t="str">
        <f>IF(CL7="","",IF(CL7="-","【-】","【"&amp;SUBSTITUTE(TEXT(CL7,"#,##0.00"),"-","△")&amp;"】"))</f>
        <v>【270.94】</v>
      </c>
      <c r="CM6" s="35">
        <f>IF(CM7="",NA(),CM7)</f>
        <v>54.64</v>
      </c>
      <c r="CN6" s="35">
        <f t="shared" ref="CN6:CV6" si="10">IF(CN7="",NA(),CN7)</f>
        <v>54.72</v>
      </c>
      <c r="CO6" s="35">
        <f t="shared" si="10"/>
        <v>53.56</v>
      </c>
      <c r="CP6" s="35">
        <f t="shared" si="10"/>
        <v>70.95</v>
      </c>
      <c r="CQ6" s="35">
        <f t="shared" si="10"/>
        <v>54.3</v>
      </c>
      <c r="CR6" s="35">
        <f t="shared" si="10"/>
        <v>59.08</v>
      </c>
      <c r="CS6" s="35">
        <f t="shared" si="10"/>
        <v>58.25</v>
      </c>
      <c r="CT6" s="35">
        <f t="shared" si="10"/>
        <v>61.55</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32093</v>
      </c>
      <c r="D7" s="37">
        <v>47</v>
      </c>
      <c r="E7" s="37">
        <v>18</v>
      </c>
      <c r="F7" s="37">
        <v>0</v>
      </c>
      <c r="G7" s="37">
        <v>0</v>
      </c>
      <c r="H7" s="37" t="s">
        <v>98</v>
      </c>
      <c r="I7" s="37" t="s">
        <v>99</v>
      </c>
      <c r="J7" s="37" t="s">
        <v>100</v>
      </c>
      <c r="K7" s="37" t="s">
        <v>101</v>
      </c>
      <c r="L7" s="37" t="s">
        <v>102</v>
      </c>
      <c r="M7" s="37" t="s">
        <v>103</v>
      </c>
      <c r="N7" s="38" t="s">
        <v>104</v>
      </c>
      <c r="O7" s="38" t="s">
        <v>105</v>
      </c>
      <c r="P7" s="38">
        <v>2.23</v>
      </c>
      <c r="Q7" s="38">
        <v>100</v>
      </c>
      <c r="R7" s="38">
        <v>4471</v>
      </c>
      <c r="S7" s="38">
        <v>117530</v>
      </c>
      <c r="T7" s="38">
        <v>1256.42</v>
      </c>
      <c r="U7" s="38">
        <v>93.54</v>
      </c>
      <c r="V7" s="38">
        <v>2591</v>
      </c>
      <c r="W7" s="38">
        <v>403.44</v>
      </c>
      <c r="X7" s="38">
        <v>6.42</v>
      </c>
      <c r="Y7" s="38">
        <v>81.5</v>
      </c>
      <c r="Z7" s="38">
        <v>83.34</v>
      </c>
      <c r="AA7" s="38">
        <v>80.260000000000005</v>
      </c>
      <c r="AB7" s="38">
        <v>85.96</v>
      </c>
      <c r="AC7" s="38">
        <v>66.48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1165.51</v>
      </c>
      <c r="BG7" s="38">
        <v>396.3</v>
      </c>
      <c r="BH7" s="38">
        <v>368.57</v>
      </c>
      <c r="BI7" s="38">
        <v>495.6</v>
      </c>
      <c r="BJ7" s="38">
        <v>472.86</v>
      </c>
      <c r="BK7" s="38">
        <v>416.91</v>
      </c>
      <c r="BL7" s="38">
        <v>392.19</v>
      </c>
      <c r="BM7" s="38">
        <v>413.5</v>
      </c>
      <c r="BN7" s="38">
        <v>244.85</v>
      </c>
      <c r="BO7" s="38">
        <v>296.89</v>
      </c>
      <c r="BP7" s="38">
        <v>325.02</v>
      </c>
      <c r="BQ7" s="38">
        <v>76.069999999999993</v>
      </c>
      <c r="BR7" s="38">
        <v>76.42</v>
      </c>
      <c r="BS7" s="38">
        <v>74.010000000000005</v>
      </c>
      <c r="BT7" s="38">
        <v>54.76</v>
      </c>
      <c r="BU7" s="38">
        <v>48.3</v>
      </c>
      <c r="BV7" s="38">
        <v>57.93</v>
      </c>
      <c r="BW7" s="38">
        <v>57.03</v>
      </c>
      <c r="BX7" s="38">
        <v>55.84</v>
      </c>
      <c r="BY7" s="38">
        <v>64.78</v>
      </c>
      <c r="BZ7" s="38">
        <v>63.06</v>
      </c>
      <c r="CA7" s="38">
        <v>60.61</v>
      </c>
      <c r="CB7" s="38">
        <v>244.17</v>
      </c>
      <c r="CC7" s="38">
        <v>246.61</v>
      </c>
      <c r="CD7" s="38">
        <v>262.98</v>
      </c>
      <c r="CE7" s="38">
        <v>271.93</v>
      </c>
      <c r="CF7" s="38">
        <v>404.11</v>
      </c>
      <c r="CG7" s="38">
        <v>276.93</v>
      </c>
      <c r="CH7" s="38">
        <v>283.73</v>
      </c>
      <c r="CI7" s="38">
        <v>287.57</v>
      </c>
      <c r="CJ7" s="38">
        <v>250.21</v>
      </c>
      <c r="CK7" s="38">
        <v>264.77</v>
      </c>
      <c r="CL7" s="38">
        <v>270.94</v>
      </c>
      <c r="CM7" s="38">
        <v>54.64</v>
      </c>
      <c r="CN7" s="38">
        <v>54.72</v>
      </c>
      <c r="CO7" s="38">
        <v>53.56</v>
      </c>
      <c r="CP7" s="38">
        <v>70.95</v>
      </c>
      <c r="CQ7" s="38">
        <v>54.3</v>
      </c>
      <c r="CR7" s="38">
        <v>59.08</v>
      </c>
      <c r="CS7" s="38">
        <v>58.25</v>
      </c>
      <c r="CT7" s="38">
        <v>61.55</v>
      </c>
      <c r="CU7" s="38">
        <v>61.79</v>
      </c>
      <c r="CV7" s="38">
        <v>59.94</v>
      </c>
      <c r="CW7" s="38">
        <v>57.8</v>
      </c>
      <c r="CX7" s="38">
        <v>100</v>
      </c>
      <c r="CY7" s="38">
        <v>100</v>
      </c>
      <c r="CZ7" s="38">
        <v>100</v>
      </c>
      <c r="DA7" s="38">
        <v>100</v>
      </c>
      <c r="DB7" s="38">
        <v>100</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彦旭</cp:lastModifiedBy>
  <cp:lastPrinted>2020-01-12T01:36:57Z</cp:lastPrinted>
  <dcterms:created xsi:type="dcterms:W3CDTF">2019-12-05T05:27:47Z</dcterms:created>
  <dcterms:modified xsi:type="dcterms:W3CDTF">2020-01-12T03:05:58Z</dcterms:modified>
  <cp:category/>
</cp:coreProperties>
</file>