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H31\部課共有\市長部局\水道部\業務課\1.経営管理係\5.経営\02 経営分析資料\2020.01.10 【市町村課】公営企業に係る経営比較分析表（平成30年度決算）の分析等について\02 県への回答\"/>
    </mc:Choice>
  </mc:AlternateContent>
  <workbookProtection workbookAlgorithmName="SHA-512" workbookHashValue="v0j1fiNNNk3XicNaIiq0IpwbeuV4y6mBC9/+b/wUJSGQTGhkRtfHE8idjkVRzi0vDi+xRzfZX1M0mbEStGk8aA==" workbookSaltValue="vOBEiwokKjoY5HzqmDqZvQ=="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LT32" i="4"/>
  <c r="KZ32" i="4"/>
  <c r="KF32" i="4"/>
  <c r="HT32" i="4"/>
  <c r="GZ32" i="4"/>
  <c r="GF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1" i="5"/>
  <c r="AG11" i="5"/>
  <c r="AQ11" i="5"/>
  <c r="AU11" i="5"/>
  <c r="BO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<sst xmlns="http://schemas.openxmlformats.org/spreadsheetml/2006/main" count="262" uniqueCount="108">
  <si>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</si>
  <si>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</si>
  <si>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</si>
  <si>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</si>
  <si>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</si>
  <si>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</si>
  <si>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</si>
  <si>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</si>
  <si>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</si>
  <si>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</si>
  <si>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</si>
  <si>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</si>
  <si>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</si>
  <si>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</si>
  <si>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</si>
  <si>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</si>
  <si>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</si>
  <si>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</si>
  <si>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</si>
  <si>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</si>
  <si>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</si>
  <si>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</si>
  <si>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</si>
  <si>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</si>
  <si>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</si>
  <si>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</si>
  <si>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</si>
  <si>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</si>
  <si>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</si>
  <si>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</si>
  <si>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</si>
  <si>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</si>
  <si>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</si>
  <si>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</si>
  <si>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</si>
  <si>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</si>
  <si>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</si>
  <si>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</si>
  <si>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</si>
  <si>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</si>
  <si>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</si>
  <si>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</si>
  <si>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</si>
  <si>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</si>
  <si>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</si>
  <si>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</si>
  <si>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</si>
  <si>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</si>
  <si>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</si>
  <si>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</si>
  <si>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</si>
  <si>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</si>
  <si>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</si>
  <si>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</si>
  <si>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</si>
  <si>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</si>
  <si>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</si>
  <si>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</si>
  <si>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</si>
  <si>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</si>
  <si>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</si>
  <si>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</si>
  <si>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</si>
  <si>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</si>
  <si>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</si>
  <si>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</si>
  <si>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</si>
  <si>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</si>
  <si>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</si>
  <si>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</si>
  <si>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</si>
  <si>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</si>
  <si>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</si>
  <si>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</si>
  <si>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</si>
  <si>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</si>
  <si>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</si>
  <si>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</si>
  <si>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</si>
  <si>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</si>
  <si>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</si>
  <si>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</si>
  <si>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</si>
  <si>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</si>
  <si>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</si>
  <si>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</si>
  <si>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</si>
  <si>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</si>
  <si>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</si>
  <si>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032093</t>
  </si>
  <si>
    <t>46</t>
  </si>
  <si>
    <t>02</t>
  </si>
  <si>
    <t>0</t>
  </si>
  <si>
    <t>000</t>
  </si>
  <si>
    <t>岩手県　一関市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</si>
  <si>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</si>
  <si>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</si>
  <si>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</si>
  <si>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</si>
  <si>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</si>
  <si>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</si>
  <si>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</si>
  <si>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</si>
  <si>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</si>
  <si>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</si>
  <si>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経常収支比率（①）は、全国平均や類似団体と比較して高い水準にあり、安定した収益性を確保しています。
　企業債残高対給水収益比率（④）は、類似団体等との比較において低い数値で推移しており、当面、施設更新に伴う企業債発行の見込みもないことから、今後も逓減する見通しです。
　給水原価（⑥）は、類似団体等との比較では高額となっていますが、料金回収率（⑤）は100.00％以上となっており、給水に要する費用は全て料金収入で賄うことができている状況です。
　施設利用率（⑦）、契約率（⑧）は、類似団体との比較では高い数値を示しているものの、施設能力の半分以上が遊休状態となっていることから、将来の水需要の動向を見極め、施設更新時にダウンサイジングを検討していきます。</t>
    <rPh sb="1" eb="3">
      <t>ケイジョウ</t>
    </rPh>
    <rPh sb="3" eb="5">
      <t>シュウシ</t>
    </rPh>
    <rPh sb="5" eb="7">
      <t>ヒリツ</t>
    </rPh>
    <rPh sb="12" eb="14">
      <t>ゼンコク</t>
    </rPh>
    <rPh sb="14" eb="16">
      <t>ヘイキン</t>
    </rPh>
    <rPh sb="17" eb="19">
      <t>ルイジ</t>
    </rPh>
    <rPh sb="19" eb="21">
      <t>ダンタイ</t>
    </rPh>
    <rPh sb="22" eb="24">
      <t>ヒカク</t>
    </rPh>
    <rPh sb="26" eb="27">
      <t>タカ</t>
    </rPh>
    <rPh sb="28" eb="30">
      <t>スイジュン</t>
    </rPh>
    <rPh sb="34" eb="36">
      <t>アンテイ</t>
    </rPh>
    <rPh sb="38" eb="41">
      <t>シュウエキセイ</t>
    </rPh>
    <rPh sb="42" eb="44">
      <t>カクホ</t>
    </rPh>
    <rPh sb="52" eb="54">
      <t>キギョウ</t>
    </rPh>
    <rPh sb="54" eb="55">
      <t>サイ</t>
    </rPh>
    <rPh sb="55" eb="57">
      <t>ザンダカ</t>
    </rPh>
    <rPh sb="57" eb="58">
      <t>タイ</t>
    </rPh>
    <rPh sb="58" eb="60">
      <t>キュウスイ</t>
    </rPh>
    <rPh sb="60" eb="62">
      <t>シュウエキ</t>
    </rPh>
    <rPh sb="62" eb="64">
      <t>ヒリツ</t>
    </rPh>
    <rPh sb="69" eb="71">
      <t>ルイジ</t>
    </rPh>
    <rPh sb="71" eb="73">
      <t>ダンタイ</t>
    </rPh>
    <rPh sb="73" eb="74">
      <t>トウ</t>
    </rPh>
    <rPh sb="76" eb="78">
      <t>ヒカク</t>
    </rPh>
    <rPh sb="82" eb="83">
      <t>ヒク</t>
    </rPh>
    <rPh sb="84" eb="86">
      <t>スウチ</t>
    </rPh>
    <rPh sb="87" eb="89">
      <t>スイイ</t>
    </rPh>
    <rPh sb="94" eb="96">
      <t>トウメン</t>
    </rPh>
    <rPh sb="97" eb="99">
      <t>シセツ</t>
    </rPh>
    <rPh sb="99" eb="101">
      <t>コウシン</t>
    </rPh>
    <rPh sb="102" eb="103">
      <t>トモナ</t>
    </rPh>
    <rPh sb="104" eb="106">
      <t>キギョウ</t>
    </rPh>
    <rPh sb="106" eb="107">
      <t>サイ</t>
    </rPh>
    <rPh sb="107" eb="109">
      <t>ハッコウ</t>
    </rPh>
    <rPh sb="110" eb="112">
      <t>ミコ</t>
    </rPh>
    <rPh sb="121" eb="123">
      <t>コンゴ</t>
    </rPh>
    <rPh sb="124" eb="126">
      <t>テイゲン</t>
    </rPh>
    <rPh sb="128" eb="130">
      <t>ミトオ</t>
    </rPh>
    <rPh sb="136" eb="138">
      <t>キュウスイ</t>
    </rPh>
    <rPh sb="138" eb="140">
      <t>ゲンカ</t>
    </rPh>
    <rPh sb="145" eb="147">
      <t>ルイジ</t>
    </rPh>
    <rPh sb="147" eb="149">
      <t>ダンタイ</t>
    </rPh>
    <rPh sb="149" eb="150">
      <t>トウ</t>
    </rPh>
    <rPh sb="152" eb="154">
      <t>ヒカク</t>
    </rPh>
    <rPh sb="156" eb="158">
      <t>コウガク</t>
    </rPh>
    <rPh sb="167" eb="169">
      <t>リョウキン</t>
    </rPh>
    <rPh sb="169" eb="171">
      <t>カイシュウ</t>
    </rPh>
    <rPh sb="171" eb="172">
      <t>リツ</t>
    </rPh>
    <rPh sb="183" eb="185">
      <t>イジョウ</t>
    </rPh>
    <rPh sb="192" eb="194">
      <t>キュウスイ</t>
    </rPh>
    <rPh sb="195" eb="196">
      <t>ヨウ</t>
    </rPh>
    <rPh sb="198" eb="200">
      <t>ヒヨウ</t>
    </rPh>
    <rPh sb="201" eb="202">
      <t>スベ</t>
    </rPh>
    <rPh sb="203" eb="205">
      <t>リョウキン</t>
    </rPh>
    <rPh sb="205" eb="207">
      <t>シュウニュウ</t>
    </rPh>
    <rPh sb="208" eb="209">
      <t>マカナ</t>
    </rPh>
    <rPh sb="218" eb="220">
      <t>ジョウキョウ</t>
    </rPh>
    <rPh sb="225" eb="227">
      <t>シセツ</t>
    </rPh>
    <rPh sb="227" eb="230">
      <t>リヨウリツ</t>
    </rPh>
    <rPh sb="234" eb="237">
      <t>ケイヤクリツ</t>
    </rPh>
    <rPh sb="242" eb="244">
      <t>ルイジ</t>
    </rPh>
    <rPh sb="244" eb="246">
      <t>ダンタイ</t>
    </rPh>
    <rPh sb="248" eb="250">
      <t>ヒカク</t>
    </rPh>
    <rPh sb="252" eb="253">
      <t>タカ</t>
    </rPh>
    <rPh sb="254" eb="256">
      <t>スウチ</t>
    </rPh>
    <rPh sb="257" eb="258">
      <t>シメ</t>
    </rPh>
    <rPh sb="266" eb="268">
      <t>シセツ</t>
    </rPh>
    <rPh sb="268" eb="270">
      <t>ノウリョク</t>
    </rPh>
    <rPh sb="271" eb="273">
      <t>ハンブン</t>
    </rPh>
    <rPh sb="273" eb="275">
      <t>イジョウ</t>
    </rPh>
    <rPh sb="276" eb="278">
      <t>ユウキュウ</t>
    </rPh>
    <rPh sb="278" eb="280">
      <t>ジョウタイ</t>
    </rPh>
    <rPh sb="291" eb="293">
      <t>ショウライ</t>
    </rPh>
    <rPh sb="294" eb="295">
      <t>ミズ</t>
    </rPh>
    <rPh sb="295" eb="297">
      <t>ジュヨウ</t>
    </rPh>
    <rPh sb="298" eb="300">
      <t>ドウコウ</t>
    </rPh>
    <rPh sb="301" eb="303">
      <t>ミキワ</t>
    </rPh>
    <rPh sb="305" eb="307">
      <t>シセツ</t>
    </rPh>
    <rPh sb="307" eb="309">
      <t>コウシン</t>
    </rPh>
    <rPh sb="309" eb="310">
      <t>ジ</t>
    </rPh>
    <rPh sb="320" eb="322">
      <t>ケントウ</t>
    </rPh>
    <phoneticPr fontId="5"/>
  </si>
  <si>
    <t>　有形固定資産減価償却率（①）は、類似団体等との比較では比較的高い数値となっていますが、管路経年化率（②）や管路更新率（③）、企業債残高対給水収益比率（１④）の数値及び数値変動にあるとおり、自己財源により適時設備更新が進められています。</t>
    <rPh sb="1" eb="3">
      <t>ユウケイ</t>
    </rPh>
    <rPh sb="3" eb="5">
      <t>コテイ</t>
    </rPh>
    <rPh sb="5" eb="7">
      <t>シサン</t>
    </rPh>
    <rPh sb="7" eb="9">
      <t>ゲンカ</t>
    </rPh>
    <rPh sb="9" eb="11">
      <t>ショウキャク</t>
    </rPh>
    <rPh sb="11" eb="12">
      <t>リツ</t>
    </rPh>
    <rPh sb="17" eb="19">
      <t>ルイジ</t>
    </rPh>
    <rPh sb="19" eb="21">
      <t>ダンタイ</t>
    </rPh>
    <rPh sb="21" eb="22">
      <t>トウ</t>
    </rPh>
    <rPh sb="24" eb="26">
      <t>ヒカク</t>
    </rPh>
    <rPh sb="28" eb="31">
      <t>ヒカクテキ</t>
    </rPh>
    <rPh sb="31" eb="32">
      <t>タカ</t>
    </rPh>
    <rPh sb="33" eb="35">
      <t>スウチ</t>
    </rPh>
    <rPh sb="44" eb="46">
      <t>カンロ</t>
    </rPh>
    <rPh sb="46" eb="49">
      <t>ケイネンカ</t>
    </rPh>
    <rPh sb="49" eb="50">
      <t>リツ</t>
    </rPh>
    <rPh sb="54" eb="56">
      <t>カンロ</t>
    </rPh>
    <rPh sb="56" eb="58">
      <t>コウシン</t>
    </rPh>
    <rPh sb="58" eb="59">
      <t>リツ</t>
    </rPh>
    <rPh sb="63" eb="65">
      <t>キギョウ</t>
    </rPh>
    <rPh sb="65" eb="66">
      <t>サイ</t>
    </rPh>
    <rPh sb="66" eb="68">
      <t>ザンダカ</t>
    </rPh>
    <rPh sb="68" eb="69">
      <t>タイ</t>
    </rPh>
    <rPh sb="69" eb="71">
      <t>キュウスイ</t>
    </rPh>
    <rPh sb="71" eb="73">
      <t>シュウエキ</t>
    </rPh>
    <rPh sb="73" eb="75">
      <t>ヒリツ</t>
    </rPh>
    <rPh sb="80" eb="82">
      <t>スウチ</t>
    </rPh>
    <rPh sb="82" eb="83">
      <t>オヨ</t>
    </rPh>
    <rPh sb="84" eb="86">
      <t>スウチ</t>
    </rPh>
    <rPh sb="86" eb="88">
      <t>ヘンドウ</t>
    </rPh>
    <rPh sb="95" eb="97">
      <t>ジコ</t>
    </rPh>
    <rPh sb="97" eb="99">
      <t>ザイゲン</t>
    </rPh>
    <rPh sb="102" eb="104">
      <t>テキジ</t>
    </rPh>
    <rPh sb="104" eb="106">
      <t>セツビ</t>
    </rPh>
    <rPh sb="106" eb="108">
      <t>コウシン</t>
    </rPh>
    <rPh sb="109" eb="110">
      <t>スス</t>
    </rPh>
    <phoneticPr fontId="5"/>
  </si>
  <si>
    <t>　各経営指標からも健全な経営状態を維持していると考えられますが、昭和62年１月の供用開始から30年以上経過しており、今後は施設の大規模更新に向けた検討が必要となってきます。
　将来の水需要の動向を見極め、ダウンサイジングと施設更新時の財源確保策について検討していきます。</t>
    <rPh sb="9" eb="11">
      <t>ケンゼン</t>
    </rPh>
    <rPh sb="14" eb="16">
      <t>ジョウタイ</t>
    </rPh>
    <rPh sb="17" eb="19">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</si>
</sst>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68.66</c:v>
                </c:pt>
                <c:pt idx="1">
                  <c:v>65.739999999999995</c:v>
                </c:pt>
                <c:pt idx="2">
                  <c:v>62.21</c:v>
                </c:pt>
                <c:pt idx="3">
                  <c:v>63.87</c:v>
                </c:pt>
                <c:pt idx="4">
                  <c:v>63.98</c:v>
                </c:pt>
              </c:numCache>
            </c:numRef>
          </c:val>
          <c:extLst xmlns:c16r2="http://schemas.microsoft.com/office/drawing/2015/06/chart">
            <c:ext xmlns:c16="http://schemas.microsoft.com/office/drawing/2014/chart" uri="{C3380CC4-5D6E-409C-BE32-E72D297353CC}">
              <c16:uniqueId val="{00000000-8A52-4DBA-B21C-546278C320D7}"/>
            </c:ext>
          </c:extLst>
        </c:ser>
        <c:dLbls>
          <c:showLegendKey val="0"/>
          <c:showVal val="0"/>
          <c:showCatName val="0"/>
          <c:showSerName val="0"/>
          <c:showPercent val="0"/>
          <c:showBubbleSize val="0"/>
        </c:dLbls>
        <c:gapWidth val="150"/>
        <c:axId val="309480504"/>
        <c:axId val="30948207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xmlns:c16r2="http://schemas.microsoft.com/office/drawing/2015/06/chart">
            <c:ext xmlns:c16="http://schemas.microsoft.com/office/drawing/2014/chart" uri="{C3380CC4-5D6E-409C-BE32-E72D297353CC}">
              <c16:uniqueId val="{00000001-8A52-4DBA-B21C-546278C320D7}"/>
            </c:ext>
          </c:extLst>
        </c:ser>
        <c:dLbls>
          <c:showLegendKey val="0"/>
          <c:showVal val="0"/>
          <c:showCatName val="0"/>
          <c:showSerName val="0"/>
          <c:showPercent val="0"/>
          <c:showBubbleSize val="0"/>
        </c:dLbls>
        <c:marker val="1"/>
        <c:smooth val="0"/>
        <c:axId val="309480504"/>
        <c:axId val="309482072"/>
      </c:lineChart>
      <c:dateAx>
        <c:axId val="309480504"/>
        <c:scaling>
          <c:orientation val="minMax"/>
        </c:scaling>
        <c:delete val="1"/>
        <c:axPos val="b"/>
        <c:numFmt formatCode="ge" sourceLinked="1"/>
        <c:majorTickMark val="none"/>
        <c:minorTickMark val="none"/>
        <c:tickLblPos val="none"/>
        <c:crossAx val="309482072"/>
        <c:crosses val="autoZero"/>
        <c:auto val="1"/>
        <c:lblOffset val="100"/>
        <c:baseTimeUnit val="years"/>
      </c:dateAx>
      <c:valAx>
        <c:axId val="3094820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094805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53-4616-842B-3C91E9E36815}"/>
            </c:ext>
          </c:extLst>
        </c:ser>
        <c:dLbls>
          <c:showLegendKey val="0"/>
          <c:showVal val="0"/>
          <c:showCatName val="0"/>
          <c:showSerName val="0"/>
          <c:showPercent val="0"/>
          <c:showBubbleSize val="0"/>
        </c:dLbls>
        <c:gapWidth val="150"/>
        <c:axId val="311896976"/>
        <c:axId val="31189736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xmlns:c16r2="http://schemas.microsoft.com/office/drawing/2015/06/chart">
            <c:ext xmlns:c16="http://schemas.microsoft.com/office/drawing/2014/chart" uri="{C3380CC4-5D6E-409C-BE32-E72D297353CC}">
              <c16:uniqueId val="{00000001-9B53-4616-842B-3C91E9E36815}"/>
            </c:ext>
          </c:extLst>
        </c:ser>
        <c:dLbls>
          <c:showLegendKey val="0"/>
          <c:showVal val="0"/>
          <c:showCatName val="0"/>
          <c:showSerName val="0"/>
          <c:showPercent val="0"/>
          <c:showBubbleSize val="0"/>
        </c:dLbls>
        <c:marker val="1"/>
        <c:smooth val="0"/>
        <c:axId val="311896976"/>
        <c:axId val="311897368"/>
      </c:lineChart>
      <c:dateAx>
        <c:axId val="311896976"/>
        <c:scaling>
          <c:orientation val="minMax"/>
        </c:scaling>
        <c:delete val="1"/>
        <c:axPos val="b"/>
        <c:numFmt formatCode="ge" sourceLinked="1"/>
        <c:majorTickMark val="none"/>
        <c:minorTickMark val="none"/>
        <c:tickLblPos val="none"/>
        <c:crossAx val="311897368"/>
        <c:crosses val="autoZero"/>
        <c:auto val="1"/>
        <c:lblOffset val="100"/>
        <c:baseTimeUnit val="years"/>
      </c:dateAx>
      <c:valAx>
        <c:axId val="3118973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18969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152.36000000000001</c:v>
                </c:pt>
                <c:pt idx="1">
                  <c:v>134.25</c:v>
                </c:pt>
                <c:pt idx="2">
                  <c:v>155.32</c:v>
                </c:pt>
                <c:pt idx="3">
                  <c:v>150.18</c:v>
                </c:pt>
                <c:pt idx="4">
                  <c:v>131.29</c:v>
                </c:pt>
              </c:numCache>
            </c:numRef>
          </c:val>
          <c:extLst xmlns:c16r2="http://schemas.microsoft.com/office/drawing/2015/06/chart">
            <c:ext xmlns:c16="http://schemas.microsoft.com/office/drawing/2014/chart" uri="{C3380CC4-5D6E-409C-BE32-E72D297353CC}">
              <c16:uniqueId val="{00000000-2B97-4E7E-921A-73FFD5244231}"/>
            </c:ext>
          </c:extLst>
        </c:ser>
        <c:dLbls>
          <c:showLegendKey val="0"/>
          <c:showVal val="0"/>
          <c:showCatName val="0"/>
          <c:showSerName val="0"/>
          <c:showPercent val="0"/>
          <c:showBubbleSize val="0"/>
        </c:dLbls>
        <c:gapWidth val="150"/>
        <c:axId val="311893448"/>
        <c:axId val="31189031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xmlns:c16r2="http://schemas.microsoft.com/office/drawing/2015/06/chart">
            <c:ext xmlns:c16="http://schemas.microsoft.com/office/drawing/2014/chart" uri="{C3380CC4-5D6E-409C-BE32-E72D297353CC}">
              <c16:uniqueId val="{00000001-2B97-4E7E-921A-73FFD5244231}"/>
            </c:ext>
          </c:extLst>
        </c:ser>
        <c:dLbls>
          <c:showLegendKey val="0"/>
          <c:showVal val="0"/>
          <c:showCatName val="0"/>
          <c:showSerName val="0"/>
          <c:showPercent val="0"/>
          <c:showBubbleSize val="0"/>
        </c:dLbls>
        <c:marker val="1"/>
        <c:smooth val="0"/>
        <c:axId val="311893448"/>
        <c:axId val="311890312"/>
      </c:lineChart>
      <c:dateAx>
        <c:axId val="311893448"/>
        <c:scaling>
          <c:orientation val="minMax"/>
        </c:scaling>
        <c:delete val="1"/>
        <c:axPos val="b"/>
        <c:numFmt formatCode="ge" sourceLinked="1"/>
        <c:majorTickMark val="none"/>
        <c:minorTickMark val="none"/>
        <c:tickLblPos val="none"/>
        <c:crossAx val="311890312"/>
        <c:crosses val="autoZero"/>
        <c:auto val="1"/>
        <c:lblOffset val="100"/>
        <c:baseTimeUnit val="years"/>
      </c:dateAx>
      <c:valAx>
        <c:axId val="3118903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18934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29-492F-84BA-D0AAD727F9BD}"/>
            </c:ext>
          </c:extLst>
        </c:ser>
        <c:dLbls>
          <c:showLegendKey val="0"/>
          <c:showVal val="0"/>
          <c:showCatName val="0"/>
          <c:showSerName val="0"/>
          <c:showPercent val="0"/>
          <c:showBubbleSize val="0"/>
        </c:dLbls>
        <c:gapWidth val="150"/>
        <c:axId val="309482464"/>
        <c:axId val="31110119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xmlns:c16r2="http://schemas.microsoft.com/office/drawing/2015/06/chart">
            <c:ext xmlns:c16="http://schemas.microsoft.com/office/drawing/2014/chart" uri="{C3380CC4-5D6E-409C-BE32-E72D297353CC}">
              <c16:uniqueId val="{00000001-F429-492F-84BA-D0AAD727F9BD}"/>
            </c:ext>
          </c:extLst>
        </c:ser>
        <c:dLbls>
          <c:showLegendKey val="0"/>
          <c:showVal val="0"/>
          <c:showCatName val="0"/>
          <c:showSerName val="0"/>
          <c:showPercent val="0"/>
          <c:showBubbleSize val="0"/>
        </c:dLbls>
        <c:marker val="1"/>
        <c:smooth val="0"/>
        <c:axId val="309482464"/>
        <c:axId val="311101192"/>
      </c:lineChart>
      <c:dateAx>
        <c:axId val="309482464"/>
        <c:scaling>
          <c:orientation val="minMax"/>
        </c:scaling>
        <c:delete val="1"/>
        <c:axPos val="b"/>
        <c:numFmt formatCode="ge" sourceLinked="1"/>
        <c:majorTickMark val="none"/>
        <c:minorTickMark val="none"/>
        <c:tickLblPos val="none"/>
        <c:crossAx val="311101192"/>
        <c:crosses val="autoZero"/>
        <c:auto val="1"/>
        <c:lblOffset val="100"/>
        <c:baseTimeUnit val="years"/>
      </c:dateAx>
      <c:valAx>
        <c:axId val="3111011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094824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1.55</c:v>
                </c:pt>
                <c:pt idx="3">
                  <c:v>0</c:v>
                </c:pt>
                <c:pt idx="4">
                  <c:v>0</c:v>
                </c:pt>
              </c:numCache>
            </c:numRef>
          </c:val>
          <c:extLst xmlns:c16r2="http://schemas.microsoft.com/office/drawing/2015/06/chart">
            <c:ext xmlns:c16="http://schemas.microsoft.com/office/drawing/2014/chart" uri="{C3380CC4-5D6E-409C-BE32-E72D297353CC}">
              <c16:uniqueId val="{00000000-4191-4AE9-8F5E-887A6ED77D72}"/>
            </c:ext>
          </c:extLst>
        </c:ser>
        <c:dLbls>
          <c:showLegendKey val="0"/>
          <c:showVal val="0"/>
          <c:showCatName val="0"/>
          <c:showSerName val="0"/>
          <c:showPercent val="0"/>
          <c:showBubbleSize val="0"/>
        </c:dLbls>
        <c:gapWidth val="150"/>
        <c:axId val="311099232"/>
        <c:axId val="31109962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xmlns:c16r2="http://schemas.microsoft.com/office/drawing/2015/06/chart">
            <c:ext xmlns:c16="http://schemas.microsoft.com/office/drawing/2014/chart" uri="{C3380CC4-5D6E-409C-BE32-E72D297353CC}">
              <c16:uniqueId val="{00000001-4191-4AE9-8F5E-887A6ED77D72}"/>
            </c:ext>
          </c:extLst>
        </c:ser>
        <c:dLbls>
          <c:showLegendKey val="0"/>
          <c:showVal val="0"/>
          <c:showCatName val="0"/>
          <c:showSerName val="0"/>
          <c:showPercent val="0"/>
          <c:showBubbleSize val="0"/>
        </c:dLbls>
        <c:marker val="1"/>
        <c:smooth val="0"/>
        <c:axId val="311099232"/>
        <c:axId val="311099624"/>
      </c:lineChart>
      <c:dateAx>
        <c:axId val="311099232"/>
        <c:scaling>
          <c:orientation val="minMax"/>
        </c:scaling>
        <c:delete val="1"/>
        <c:axPos val="b"/>
        <c:numFmt formatCode="ge" sourceLinked="1"/>
        <c:majorTickMark val="none"/>
        <c:minorTickMark val="none"/>
        <c:tickLblPos val="none"/>
        <c:crossAx val="311099624"/>
        <c:crosses val="autoZero"/>
        <c:auto val="1"/>
        <c:lblOffset val="100"/>
        <c:baseTimeUnit val="years"/>
      </c:dateAx>
      <c:valAx>
        <c:axId val="3110996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10992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968.97</c:v>
                </c:pt>
                <c:pt idx="1">
                  <c:v>313.33</c:v>
                </c:pt>
                <c:pt idx="2">
                  <c:v>313.17</c:v>
                </c:pt>
                <c:pt idx="3">
                  <c:v>639.23</c:v>
                </c:pt>
                <c:pt idx="4">
                  <c:v>897.28</c:v>
                </c:pt>
              </c:numCache>
            </c:numRef>
          </c:val>
          <c:extLst xmlns:c16r2="http://schemas.microsoft.com/office/drawing/2015/06/chart">
            <c:ext xmlns:c16="http://schemas.microsoft.com/office/drawing/2014/chart" uri="{C3380CC4-5D6E-409C-BE32-E72D297353CC}">
              <c16:uniqueId val="{00000000-2AC0-4355-951B-F97F3A22BC77}"/>
            </c:ext>
          </c:extLst>
        </c:ser>
        <c:dLbls>
          <c:showLegendKey val="0"/>
          <c:showVal val="0"/>
          <c:showCatName val="0"/>
          <c:showSerName val="0"/>
          <c:showPercent val="0"/>
          <c:showBubbleSize val="0"/>
        </c:dLbls>
        <c:gapWidth val="150"/>
        <c:axId val="311100016"/>
        <c:axId val="31110040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xmlns:c16r2="http://schemas.microsoft.com/office/drawing/2015/06/chart">
            <c:ext xmlns:c16="http://schemas.microsoft.com/office/drawing/2014/chart" uri="{C3380CC4-5D6E-409C-BE32-E72D297353CC}">
              <c16:uniqueId val="{00000001-2AC0-4355-951B-F97F3A22BC77}"/>
            </c:ext>
          </c:extLst>
        </c:ser>
        <c:dLbls>
          <c:showLegendKey val="0"/>
          <c:showVal val="0"/>
          <c:showCatName val="0"/>
          <c:showSerName val="0"/>
          <c:showPercent val="0"/>
          <c:showBubbleSize val="0"/>
        </c:dLbls>
        <c:marker val="1"/>
        <c:smooth val="0"/>
        <c:axId val="311100016"/>
        <c:axId val="311100408"/>
      </c:lineChart>
      <c:dateAx>
        <c:axId val="311100016"/>
        <c:scaling>
          <c:orientation val="minMax"/>
        </c:scaling>
        <c:delete val="1"/>
        <c:axPos val="b"/>
        <c:numFmt formatCode="ge" sourceLinked="1"/>
        <c:majorTickMark val="none"/>
        <c:minorTickMark val="none"/>
        <c:tickLblPos val="none"/>
        <c:crossAx val="311100408"/>
        <c:crosses val="autoZero"/>
        <c:auto val="1"/>
        <c:lblOffset val="100"/>
        <c:baseTimeUnit val="years"/>
      </c:dateAx>
      <c:valAx>
        <c:axId val="3111004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11000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234.92</c:v>
                </c:pt>
                <c:pt idx="1">
                  <c:v>217.62</c:v>
                </c:pt>
                <c:pt idx="2">
                  <c:v>204.18</c:v>
                </c:pt>
                <c:pt idx="3">
                  <c:v>191.86</c:v>
                </c:pt>
                <c:pt idx="4">
                  <c:v>171.57</c:v>
                </c:pt>
              </c:numCache>
            </c:numRef>
          </c:val>
          <c:extLst xmlns:c16r2="http://schemas.microsoft.com/office/drawing/2015/06/chart">
            <c:ext xmlns:c16="http://schemas.microsoft.com/office/drawing/2014/chart" uri="{C3380CC4-5D6E-409C-BE32-E72D297353CC}">
              <c16:uniqueId val="{00000000-9E76-49CD-802D-F11120F48CDF}"/>
            </c:ext>
          </c:extLst>
        </c:ser>
        <c:dLbls>
          <c:showLegendKey val="0"/>
          <c:showVal val="0"/>
          <c:showCatName val="0"/>
          <c:showSerName val="0"/>
          <c:showPercent val="0"/>
          <c:showBubbleSize val="0"/>
        </c:dLbls>
        <c:gapWidth val="150"/>
        <c:axId val="311100800"/>
        <c:axId val="31109531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xmlns:c16r2="http://schemas.microsoft.com/office/drawing/2015/06/chart">
            <c:ext xmlns:c16="http://schemas.microsoft.com/office/drawing/2014/chart" uri="{C3380CC4-5D6E-409C-BE32-E72D297353CC}">
              <c16:uniqueId val="{00000001-9E76-49CD-802D-F11120F48CDF}"/>
            </c:ext>
          </c:extLst>
        </c:ser>
        <c:dLbls>
          <c:showLegendKey val="0"/>
          <c:showVal val="0"/>
          <c:showCatName val="0"/>
          <c:showSerName val="0"/>
          <c:showPercent val="0"/>
          <c:showBubbleSize val="0"/>
        </c:dLbls>
        <c:marker val="1"/>
        <c:smooth val="0"/>
        <c:axId val="311100800"/>
        <c:axId val="311095312"/>
      </c:lineChart>
      <c:dateAx>
        <c:axId val="311100800"/>
        <c:scaling>
          <c:orientation val="minMax"/>
        </c:scaling>
        <c:delete val="1"/>
        <c:axPos val="b"/>
        <c:numFmt formatCode="ge" sourceLinked="1"/>
        <c:majorTickMark val="none"/>
        <c:minorTickMark val="none"/>
        <c:tickLblPos val="none"/>
        <c:crossAx val="311095312"/>
        <c:crosses val="autoZero"/>
        <c:auto val="1"/>
        <c:lblOffset val="100"/>
        <c:baseTimeUnit val="years"/>
      </c:dateAx>
      <c:valAx>
        <c:axId val="3110953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11008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151.44</c:v>
                </c:pt>
                <c:pt idx="1">
                  <c:v>136.09</c:v>
                </c:pt>
                <c:pt idx="2">
                  <c:v>159.36000000000001</c:v>
                </c:pt>
                <c:pt idx="3">
                  <c:v>153.72999999999999</c:v>
                </c:pt>
                <c:pt idx="4">
                  <c:v>132.97999999999999</c:v>
                </c:pt>
              </c:numCache>
            </c:numRef>
          </c:val>
          <c:extLst xmlns:c16r2="http://schemas.microsoft.com/office/drawing/2015/06/chart">
            <c:ext xmlns:c16="http://schemas.microsoft.com/office/drawing/2014/chart" uri="{C3380CC4-5D6E-409C-BE32-E72D297353CC}">
              <c16:uniqueId val="{00000000-93B9-4125-9E4D-2DE48AA81CCF}"/>
            </c:ext>
          </c:extLst>
        </c:ser>
        <c:dLbls>
          <c:showLegendKey val="0"/>
          <c:showVal val="0"/>
          <c:showCatName val="0"/>
          <c:showSerName val="0"/>
          <c:showPercent val="0"/>
          <c:showBubbleSize val="0"/>
        </c:dLbls>
        <c:gapWidth val="150"/>
        <c:axId val="311102760"/>
        <c:axId val="3110957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xmlns:c16r2="http://schemas.microsoft.com/office/drawing/2015/06/chart">
            <c:ext xmlns:c16="http://schemas.microsoft.com/office/drawing/2014/chart" uri="{C3380CC4-5D6E-409C-BE32-E72D297353CC}">
              <c16:uniqueId val="{00000001-93B9-4125-9E4D-2DE48AA81CCF}"/>
            </c:ext>
          </c:extLst>
        </c:ser>
        <c:dLbls>
          <c:showLegendKey val="0"/>
          <c:showVal val="0"/>
          <c:showCatName val="0"/>
          <c:showSerName val="0"/>
          <c:showPercent val="0"/>
          <c:showBubbleSize val="0"/>
        </c:dLbls>
        <c:marker val="1"/>
        <c:smooth val="0"/>
        <c:axId val="311102760"/>
        <c:axId val="311095704"/>
      </c:lineChart>
      <c:dateAx>
        <c:axId val="311102760"/>
        <c:scaling>
          <c:orientation val="minMax"/>
        </c:scaling>
        <c:delete val="1"/>
        <c:axPos val="b"/>
        <c:numFmt formatCode="ge" sourceLinked="1"/>
        <c:majorTickMark val="none"/>
        <c:minorTickMark val="none"/>
        <c:tickLblPos val="none"/>
        <c:crossAx val="311095704"/>
        <c:crosses val="autoZero"/>
        <c:auto val="1"/>
        <c:lblOffset val="100"/>
        <c:baseTimeUnit val="years"/>
      </c:dateAx>
      <c:valAx>
        <c:axId val="3110957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11027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64.44</c:v>
                </c:pt>
                <c:pt idx="1">
                  <c:v>70.77</c:v>
                </c:pt>
                <c:pt idx="2">
                  <c:v>61.46</c:v>
                </c:pt>
                <c:pt idx="3">
                  <c:v>67.61</c:v>
                </c:pt>
                <c:pt idx="4">
                  <c:v>78.069999999999993</c:v>
                </c:pt>
              </c:numCache>
            </c:numRef>
          </c:val>
          <c:extLst xmlns:c16r2="http://schemas.microsoft.com/office/drawing/2015/06/chart">
            <c:ext xmlns:c16="http://schemas.microsoft.com/office/drawing/2014/chart" uri="{C3380CC4-5D6E-409C-BE32-E72D297353CC}">
              <c16:uniqueId val="{00000000-4498-4255-83E5-DD0492802DE4}"/>
            </c:ext>
          </c:extLst>
        </c:ser>
        <c:dLbls>
          <c:showLegendKey val="0"/>
          <c:showVal val="0"/>
          <c:showCatName val="0"/>
          <c:showSerName val="0"/>
          <c:showPercent val="0"/>
          <c:showBubbleSize val="0"/>
        </c:dLbls>
        <c:gapWidth val="150"/>
        <c:axId val="311098448"/>
        <c:axId val="311098840"/>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xmlns:c16r2="http://schemas.microsoft.com/office/drawing/2015/06/chart">
            <c:ext xmlns:c16="http://schemas.microsoft.com/office/drawing/2014/chart" uri="{C3380CC4-5D6E-409C-BE32-E72D297353CC}">
              <c16:uniqueId val="{00000001-4498-4255-83E5-DD0492802DE4}"/>
            </c:ext>
          </c:extLst>
        </c:ser>
        <c:dLbls>
          <c:showLegendKey val="0"/>
          <c:showVal val="0"/>
          <c:showCatName val="0"/>
          <c:showSerName val="0"/>
          <c:showPercent val="0"/>
          <c:showBubbleSize val="0"/>
        </c:dLbls>
        <c:marker val="1"/>
        <c:smooth val="0"/>
        <c:axId val="311098448"/>
        <c:axId val="311098840"/>
      </c:lineChart>
      <c:dateAx>
        <c:axId val="311098448"/>
        <c:scaling>
          <c:orientation val="minMax"/>
        </c:scaling>
        <c:delete val="1"/>
        <c:axPos val="b"/>
        <c:numFmt formatCode="ge" sourceLinked="1"/>
        <c:majorTickMark val="none"/>
        <c:minorTickMark val="none"/>
        <c:tickLblPos val="none"/>
        <c:crossAx val="311098840"/>
        <c:crosses val="autoZero"/>
        <c:auto val="1"/>
        <c:lblOffset val="100"/>
        <c:baseTimeUnit val="years"/>
      </c:dateAx>
      <c:valAx>
        <c:axId val="3110988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10984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46.76</c:v>
                </c:pt>
                <c:pt idx="1">
                  <c:v>47.48</c:v>
                </c:pt>
                <c:pt idx="2">
                  <c:v>45.52</c:v>
                </c:pt>
                <c:pt idx="3">
                  <c:v>41.52</c:v>
                </c:pt>
                <c:pt idx="4">
                  <c:v>41.71</c:v>
                </c:pt>
              </c:numCache>
            </c:numRef>
          </c:val>
          <c:extLst xmlns:c16r2="http://schemas.microsoft.com/office/drawing/2015/06/chart">
            <c:ext xmlns:c16="http://schemas.microsoft.com/office/drawing/2014/chart" uri="{C3380CC4-5D6E-409C-BE32-E72D297353CC}">
              <c16:uniqueId val="{00000000-C4E5-4951-8FE7-B5696472A3EB}"/>
            </c:ext>
          </c:extLst>
        </c:ser>
        <c:dLbls>
          <c:showLegendKey val="0"/>
          <c:showVal val="0"/>
          <c:showCatName val="0"/>
          <c:showSerName val="0"/>
          <c:showPercent val="0"/>
          <c:showBubbleSize val="0"/>
        </c:dLbls>
        <c:gapWidth val="150"/>
        <c:axId val="311097272"/>
        <c:axId val="31109766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xmlns:c16r2="http://schemas.microsoft.com/office/drawing/2015/06/chart">
            <c:ext xmlns:c16="http://schemas.microsoft.com/office/drawing/2014/chart" uri="{C3380CC4-5D6E-409C-BE32-E72D297353CC}">
              <c16:uniqueId val="{00000001-C4E5-4951-8FE7-B5696472A3EB}"/>
            </c:ext>
          </c:extLst>
        </c:ser>
        <c:dLbls>
          <c:showLegendKey val="0"/>
          <c:showVal val="0"/>
          <c:showCatName val="0"/>
          <c:showSerName val="0"/>
          <c:showPercent val="0"/>
          <c:showBubbleSize val="0"/>
        </c:dLbls>
        <c:marker val="1"/>
        <c:smooth val="0"/>
        <c:axId val="311097272"/>
        <c:axId val="311097664"/>
      </c:lineChart>
      <c:dateAx>
        <c:axId val="311097272"/>
        <c:scaling>
          <c:orientation val="minMax"/>
        </c:scaling>
        <c:delete val="1"/>
        <c:axPos val="b"/>
        <c:numFmt formatCode="ge" sourceLinked="1"/>
        <c:majorTickMark val="none"/>
        <c:minorTickMark val="none"/>
        <c:tickLblPos val="none"/>
        <c:crossAx val="311097664"/>
        <c:crosses val="autoZero"/>
        <c:auto val="1"/>
        <c:lblOffset val="100"/>
        <c:baseTimeUnit val="years"/>
      </c:dateAx>
      <c:valAx>
        <c:axId val="3110976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10972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61.14</c:v>
                </c:pt>
                <c:pt idx="1">
                  <c:v>61.14</c:v>
                </c:pt>
                <c:pt idx="2">
                  <c:v>61.14</c:v>
                </c:pt>
                <c:pt idx="3">
                  <c:v>61.14</c:v>
                </c:pt>
                <c:pt idx="4">
                  <c:v>61.14</c:v>
                </c:pt>
              </c:numCache>
            </c:numRef>
          </c:val>
          <c:extLst xmlns:c16r2="http://schemas.microsoft.com/office/drawing/2015/06/chart">
            <c:ext xmlns:c16="http://schemas.microsoft.com/office/drawing/2014/chart" uri="{C3380CC4-5D6E-409C-BE32-E72D297353CC}">
              <c16:uniqueId val="{00000000-DAE8-485F-AF4D-A1CD2F2D87BD}"/>
            </c:ext>
          </c:extLst>
        </c:ser>
        <c:dLbls>
          <c:showLegendKey val="0"/>
          <c:showVal val="0"/>
          <c:showCatName val="0"/>
          <c:showSerName val="0"/>
          <c:showPercent val="0"/>
          <c:showBubbleSize val="0"/>
        </c:dLbls>
        <c:gapWidth val="150"/>
        <c:axId val="311892664"/>
        <c:axId val="31188992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xmlns:c16r2="http://schemas.microsoft.com/office/drawing/2015/06/chart">
            <c:ext xmlns:c16="http://schemas.microsoft.com/office/drawing/2014/chart" uri="{C3380CC4-5D6E-409C-BE32-E72D297353CC}">
              <c16:uniqueId val="{00000001-DAE8-485F-AF4D-A1CD2F2D87BD}"/>
            </c:ext>
          </c:extLst>
        </c:ser>
        <c:dLbls>
          <c:showLegendKey val="0"/>
          <c:showVal val="0"/>
          <c:showCatName val="0"/>
          <c:showSerName val="0"/>
          <c:showPercent val="0"/>
          <c:showBubbleSize val="0"/>
        </c:dLbls>
        <c:marker val="1"/>
        <c:smooth val="0"/>
        <c:axId val="311892664"/>
        <c:axId val="311889920"/>
      </c:lineChart>
      <c:dateAx>
        <c:axId val="311892664"/>
        <c:scaling>
          <c:orientation val="minMax"/>
        </c:scaling>
        <c:delete val="1"/>
        <c:axPos val="b"/>
        <c:numFmt formatCode="ge" sourceLinked="1"/>
        <c:majorTickMark val="none"/>
        <c:minorTickMark val="none"/>
        <c:tickLblPos val="none"/>
        <c:crossAx val="311889920"/>
        <c:crosses val="autoZero"/>
        <c:auto val="1"/>
        <c:lblOffset val="100"/>
        <c:baseTimeUnit val="years"/>
      </c:dateAx>
      <c:valAx>
        <c:axId val="3118899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18926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70" zoomScaleNormal="70" workbookViewId="0">
      <selection activeCell="SM86" sqref="SM86"/>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岩手県　一関市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2100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極小規模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876</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75.5</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2</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1284</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105</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152.36000000000001</v>
      </c>
      <c r="Y32" s="128"/>
      <c r="Z32" s="128"/>
      <c r="AA32" s="128"/>
      <c r="AB32" s="128"/>
      <c r="AC32" s="128"/>
      <c r="AD32" s="128"/>
      <c r="AE32" s="128"/>
      <c r="AF32" s="128"/>
      <c r="AG32" s="128"/>
      <c r="AH32" s="128"/>
      <c r="AI32" s="128"/>
      <c r="AJ32" s="128"/>
      <c r="AK32" s="128"/>
      <c r="AL32" s="128"/>
      <c r="AM32" s="128"/>
      <c r="AN32" s="128"/>
      <c r="AO32" s="128"/>
      <c r="AP32" s="128"/>
      <c r="AQ32" s="129"/>
      <c r="AR32" s="127">
        <f>データ!U6</f>
        <v>134.25</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155.32</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150.18</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131.29</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968.97</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313.33</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313.17</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639.23</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897.28</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234.92</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217.62</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204.18</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191.86</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171.57</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117.77</v>
      </c>
      <c r="Y33" s="128"/>
      <c r="Z33" s="128"/>
      <c r="AA33" s="128"/>
      <c r="AB33" s="128"/>
      <c r="AC33" s="128"/>
      <c r="AD33" s="128"/>
      <c r="AE33" s="128"/>
      <c r="AF33" s="128"/>
      <c r="AG33" s="128"/>
      <c r="AH33" s="128"/>
      <c r="AI33" s="128"/>
      <c r="AJ33" s="128"/>
      <c r="AK33" s="128"/>
      <c r="AL33" s="128"/>
      <c r="AM33" s="128"/>
      <c r="AN33" s="128"/>
      <c r="AO33" s="128"/>
      <c r="AP33" s="128"/>
      <c r="AQ33" s="129"/>
      <c r="AR33" s="127">
        <f>データ!Z6</f>
        <v>118.03</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120</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113.67</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110.79</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102.41</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101.87</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115.82</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118.97</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121.15</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797.95</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742.59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549.77</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730.25</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868.31</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446.61</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430.97</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536.28</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514.66</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504.81</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106</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151.44</v>
      </c>
      <c r="Y55" s="128"/>
      <c r="Z55" s="128"/>
      <c r="AA55" s="128"/>
      <c r="AB55" s="128"/>
      <c r="AC55" s="128"/>
      <c r="AD55" s="128"/>
      <c r="AE55" s="128"/>
      <c r="AF55" s="128"/>
      <c r="AG55" s="128"/>
      <c r="AH55" s="128"/>
      <c r="AI55" s="128"/>
      <c r="AJ55" s="128"/>
      <c r="AK55" s="128"/>
      <c r="AL55" s="128"/>
      <c r="AM55" s="128"/>
      <c r="AN55" s="128"/>
      <c r="AO55" s="128"/>
      <c r="AP55" s="128"/>
      <c r="AQ55" s="129"/>
      <c r="AR55" s="127">
        <f>データ!BM6</f>
        <v>136.09</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159.36000000000001</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153.72999999999999</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132.97999999999999</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64.44</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70.77</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61.46</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67.61</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78.069999999999993</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46.76</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47.48</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45.52</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41.52</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41.71</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61.14</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61.14</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61.14</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61.14</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61.14</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91.03</v>
      </c>
      <c r="Y56" s="128"/>
      <c r="Z56" s="128"/>
      <c r="AA56" s="128"/>
      <c r="AB56" s="128"/>
      <c r="AC56" s="128"/>
      <c r="AD56" s="128"/>
      <c r="AE56" s="128"/>
      <c r="AF56" s="128"/>
      <c r="AG56" s="128"/>
      <c r="AH56" s="128"/>
      <c r="AI56" s="128"/>
      <c r="AJ56" s="128"/>
      <c r="AK56" s="128"/>
      <c r="AL56" s="128"/>
      <c r="AM56" s="128"/>
      <c r="AN56" s="128"/>
      <c r="AO56" s="128"/>
      <c r="AP56" s="128"/>
      <c r="AQ56" s="129"/>
      <c r="AR56" s="127">
        <f>データ!BR6</f>
        <v>100.16</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100.54</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95.99</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94.91</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45.86</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42.5</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42.19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44.55</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47.36</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35.78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35.909999999999997</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35.54</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35.24</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35.22</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52.6</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52.54</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50.81</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50.28</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51.42</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107</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2"/>
      <c r="M79" s="142"/>
      <c r="N79" s="142"/>
      <c r="O79" s="142"/>
      <c r="P79" s="142"/>
      <c r="Q79" s="142"/>
      <c r="R79" s="142"/>
      <c r="S79" s="142"/>
      <c r="T79" s="142"/>
      <c r="U79" s="142"/>
      <c r="V79" s="142"/>
      <c r="W79" s="142"/>
      <c r="X79" s="143"/>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2"/>
      <c r="FY79" s="142"/>
      <c r="FZ79" s="142"/>
      <c r="GA79" s="142"/>
      <c r="GB79" s="142"/>
      <c r="GC79" s="142"/>
      <c r="GD79" s="142"/>
      <c r="GE79" s="142"/>
      <c r="GF79" s="142"/>
      <c r="GG79" s="142"/>
      <c r="GH79" s="142"/>
      <c r="GI79" s="142"/>
      <c r="GJ79" s="143"/>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2"/>
      <c r="MK79" s="142"/>
      <c r="ML79" s="142"/>
      <c r="MM79" s="142"/>
      <c r="MN79" s="142"/>
      <c r="MO79" s="142"/>
      <c r="MP79" s="142"/>
      <c r="MQ79" s="142"/>
      <c r="MR79" s="142"/>
      <c r="MS79" s="142"/>
      <c r="MT79" s="142"/>
      <c r="MU79" s="142"/>
      <c r="MV79" s="143"/>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7" t="s">
        <v>23</v>
      </c>
      <c r="M80" s="147"/>
      <c r="N80" s="147"/>
      <c r="O80" s="147"/>
      <c r="P80" s="147"/>
      <c r="Q80" s="147"/>
      <c r="R80" s="147"/>
      <c r="S80" s="147"/>
      <c r="T80" s="147"/>
      <c r="U80" s="147"/>
      <c r="V80" s="147"/>
      <c r="W80" s="147"/>
      <c r="X80" s="147"/>
      <c r="Y80" s="148">
        <f>データ!DD6</f>
        <v>68.66</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65.739999999999995</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62.21</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63.87</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63.98</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7" t="s">
        <v>23</v>
      </c>
      <c r="FY80" s="147"/>
      <c r="FZ80" s="147"/>
      <c r="GA80" s="147"/>
      <c r="GB80" s="147"/>
      <c r="GC80" s="147"/>
      <c r="GD80" s="147"/>
      <c r="GE80" s="147"/>
      <c r="GF80" s="147"/>
      <c r="GG80" s="147"/>
      <c r="GH80" s="147"/>
      <c r="GI80" s="147"/>
      <c r="GJ80" s="147"/>
      <c r="GK80" s="148">
        <f>データ!DO6</f>
        <v>0</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0</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0</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0</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0</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7" t="s">
        <v>23</v>
      </c>
      <c r="MK80" s="147"/>
      <c r="ML80" s="147"/>
      <c r="MM80" s="147"/>
      <c r="MN80" s="147"/>
      <c r="MO80" s="147"/>
      <c r="MP80" s="147"/>
      <c r="MQ80" s="147"/>
      <c r="MR80" s="147"/>
      <c r="MS80" s="147"/>
      <c r="MT80" s="147"/>
      <c r="MU80" s="147"/>
      <c r="MV80" s="147"/>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1.55</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7" t="s">
        <v>24</v>
      </c>
      <c r="M81" s="147"/>
      <c r="N81" s="147"/>
      <c r="O81" s="147"/>
      <c r="P81" s="147"/>
      <c r="Q81" s="147"/>
      <c r="R81" s="147"/>
      <c r="S81" s="147"/>
      <c r="T81" s="147"/>
      <c r="U81" s="147"/>
      <c r="V81" s="147"/>
      <c r="W81" s="147"/>
      <c r="X81" s="147"/>
      <c r="Y81" s="148">
        <f>データ!DI6</f>
        <v>52.45</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53.92</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53.32</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53.4</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53.49</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7" t="s">
        <v>24</v>
      </c>
      <c r="FY81" s="147"/>
      <c r="FZ81" s="147"/>
      <c r="GA81" s="147"/>
      <c r="GB81" s="147"/>
      <c r="GC81" s="147"/>
      <c r="GD81" s="147"/>
      <c r="GE81" s="147"/>
      <c r="GF81" s="147"/>
      <c r="GG81" s="147"/>
      <c r="GH81" s="147"/>
      <c r="GI81" s="147"/>
      <c r="GJ81" s="147"/>
      <c r="GK81" s="148">
        <f>データ!DT6</f>
        <v>4.53</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3.4</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3.56</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3.46</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3.28</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7" t="s">
        <v>24</v>
      </c>
      <c r="MK81" s="147"/>
      <c r="ML81" s="147"/>
      <c r="MM81" s="147"/>
      <c r="MN81" s="147"/>
      <c r="MO81" s="147"/>
      <c r="MP81" s="147"/>
      <c r="MQ81" s="147"/>
      <c r="MR81" s="147"/>
      <c r="MS81" s="147"/>
      <c r="MT81" s="147"/>
      <c r="MU81" s="147"/>
      <c r="MV81" s="147"/>
      <c r="MW81" s="148">
        <f>データ!EE6</f>
        <v>0.71</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0.19</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0.06</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0.13</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0.02</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49" t="s">
        <v>29</v>
      </c>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t="s">
        <v>30</v>
      </c>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t="s">
        <v>31</v>
      </c>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t="s">
        <v>32</v>
      </c>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t="s">
        <v>33</v>
      </c>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t="s">
        <v>34</v>
      </c>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t="s">
        <v>35</v>
      </c>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t="s">
        <v>36</v>
      </c>
      <c r="GK89" s="149"/>
      <c r="GL89" s="149"/>
      <c r="GM89" s="149"/>
      <c r="GN89" s="149"/>
      <c r="GO89" s="149"/>
      <c r="GP89" s="149"/>
      <c r="GQ89" s="149"/>
      <c r="GR89" s="149"/>
      <c r="GS89" s="149"/>
      <c r="GT89" s="149"/>
      <c r="GU89" s="149"/>
      <c r="GV89" s="149"/>
      <c r="GW89" s="149"/>
      <c r="GX89" s="149"/>
      <c r="GY89" s="149"/>
      <c r="GZ89" s="149"/>
      <c r="HA89" s="149"/>
      <c r="HB89" s="149"/>
      <c r="HC89" s="149"/>
      <c r="HD89" s="149"/>
      <c r="HE89" s="149"/>
      <c r="HF89" s="149"/>
      <c r="HG89" s="149"/>
      <c r="HH89" s="149"/>
      <c r="HI89" s="149"/>
      <c r="HJ89" s="149"/>
      <c r="HK89" s="149" t="s">
        <v>29</v>
      </c>
      <c r="HL89" s="149"/>
      <c r="HM89" s="149"/>
      <c r="HN89" s="149"/>
      <c r="HO89" s="149"/>
      <c r="HP89" s="149"/>
      <c r="HQ89" s="149"/>
      <c r="HR89" s="149"/>
      <c r="HS89" s="149"/>
      <c r="HT89" s="149"/>
      <c r="HU89" s="149"/>
      <c r="HV89" s="149"/>
      <c r="HW89" s="149"/>
      <c r="HX89" s="149"/>
      <c r="HY89" s="149"/>
      <c r="HZ89" s="149"/>
      <c r="IA89" s="149"/>
      <c r="IB89" s="149"/>
      <c r="IC89" s="149"/>
      <c r="ID89" s="149"/>
      <c r="IE89" s="149"/>
      <c r="IF89" s="149"/>
      <c r="IG89" s="149"/>
      <c r="IH89" s="149"/>
      <c r="II89" s="149"/>
      <c r="IJ89" s="149"/>
      <c r="IK89" s="149"/>
      <c r="IL89" s="149" t="s">
        <v>37</v>
      </c>
      <c r="IM89" s="149"/>
      <c r="IN89" s="149"/>
      <c r="IO89" s="149"/>
      <c r="IP89" s="149"/>
      <c r="IQ89" s="149"/>
      <c r="IR89" s="149"/>
      <c r="IS89" s="149"/>
      <c r="IT89" s="149"/>
      <c r="IU89" s="149"/>
      <c r="IV89" s="149"/>
      <c r="IW89" s="149"/>
      <c r="IX89" s="149"/>
      <c r="IY89" s="149"/>
      <c r="IZ89" s="149"/>
      <c r="JA89" s="149"/>
      <c r="JB89" s="149"/>
      <c r="JC89" s="149"/>
      <c r="JD89" s="149"/>
      <c r="JE89" s="149"/>
      <c r="JF89" s="149"/>
      <c r="JG89" s="149"/>
      <c r="JH89" s="149"/>
      <c r="JI89" s="149"/>
      <c r="JJ89" s="149"/>
      <c r="JK89" s="149"/>
      <c r="JL89" s="149"/>
      <c r="JM89" s="149" t="s">
        <v>38</v>
      </c>
      <c r="JN89" s="149"/>
      <c r="JO89" s="149"/>
      <c r="JP89" s="149"/>
      <c r="JQ89" s="149"/>
      <c r="JR89" s="149"/>
      <c r="JS89" s="149"/>
      <c r="JT89" s="149"/>
      <c r="JU89" s="149"/>
      <c r="JV89" s="149"/>
      <c r="JW89" s="149"/>
      <c r="JX89" s="149"/>
      <c r="JY89" s="149"/>
      <c r="JZ89" s="149"/>
      <c r="KA89" s="149"/>
      <c r="KB89" s="149"/>
      <c r="KC89" s="149"/>
      <c r="KD89" s="149"/>
      <c r="KE89" s="149"/>
      <c r="KF89" s="149"/>
      <c r="KG89" s="149"/>
      <c r="KH89" s="149"/>
      <c r="KI89" s="149"/>
      <c r="KJ89" s="149"/>
      <c r="KK89" s="149"/>
      <c r="KL89" s="149"/>
      <c r="KM89" s="14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0" t="str">
        <f>データ!AD6</f>
        <v>【118.92】</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【26.31】</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【450.05】</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【246.04】</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【114.16】</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【18.71】</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【55.52】</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【77.10】</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【58.53】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【45.47】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【0.16】</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UvY37BLEW/fBXeIW4k17Nj7/oJuRGzPquwvqIO8BwM4UpnIF97wVJ4+xLvSArveIBaNo9p6EF4hiaIWBwDZKYQ==" saltValue="gWxJRXUw4dRSD3KgpNEjGQ=="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50</v>
      </c>
      <c r="B4" s="47"/>
      <c r="C4" s="47"/>
      <c r="D4" s="47"/>
      <c r="E4" s="47"/>
      <c r="F4" s="47"/>
      <c r="G4" s="47"/>
      <c r="H4" s="155"/>
      <c r="I4" s="156"/>
      <c r="J4" s="156"/>
      <c r="K4" s="156"/>
      <c r="L4" s="156"/>
      <c r="M4" s="156"/>
      <c r="N4" s="156"/>
      <c r="O4" s="156"/>
      <c r="P4" s="156"/>
      <c r="Q4" s="156"/>
      <c r="R4" s="156"/>
      <c r="S4" s="156"/>
      <c r="T4" s="152" t="s">
        <v>51</v>
      </c>
      <c r="U4" s="152"/>
      <c r="V4" s="152"/>
      <c r="W4" s="152"/>
      <c r="X4" s="152"/>
      <c r="Y4" s="152"/>
      <c r="Z4" s="152"/>
      <c r="AA4" s="152"/>
      <c r="AB4" s="152"/>
      <c r="AC4" s="152"/>
      <c r="AD4" s="152"/>
      <c r="AE4" s="152" t="s">
        <v>52</v>
      </c>
      <c r="AF4" s="152"/>
      <c r="AG4" s="152"/>
      <c r="AH4" s="152"/>
      <c r="AI4" s="152"/>
      <c r="AJ4" s="152"/>
      <c r="AK4" s="152"/>
      <c r="AL4" s="152"/>
      <c r="AM4" s="152"/>
      <c r="AN4" s="152"/>
      <c r="AO4" s="152"/>
      <c r="AP4" s="152" t="s">
        <v>53</v>
      </c>
      <c r="AQ4" s="152"/>
      <c r="AR4" s="152"/>
      <c r="AS4" s="152"/>
      <c r="AT4" s="152"/>
      <c r="AU4" s="152"/>
      <c r="AV4" s="152"/>
      <c r="AW4" s="152"/>
      <c r="AX4" s="152"/>
      <c r="AY4" s="152"/>
      <c r="AZ4" s="152"/>
      <c r="BA4" s="152" t="s">
        <v>54</v>
      </c>
      <c r="BB4" s="152"/>
      <c r="BC4" s="152"/>
      <c r="BD4" s="152"/>
      <c r="BE4" s="152"/>
      <c r="BF4" s="152"/>
      <c r="BG4" s="152"/>
      <c r="BH4" s="152"/>
      <c r="BI4" s="152"/>
      <c r="BJ4" s="152"/>
      <c r="BK4" s="152"/>
      <c r="BL4" s="152" t="s">
        <v>55</v>
      </c>
      <c r="BM4" s="152"/>
      <c r="BN4" s="152"/>
      <c r="BO4" s="152"/>
      <c r="BP4" s="152"/>
      <c r="BQ4" s="152"/>
      <c r="BR4" s="152"/>
      <c r="BS4" s="152"/>
      <c r="BT4" s="152"/>
      <c r="BU4" s="152"/>
      <c r="BV4" s="152"/>
      <c r="BW4" s="152" t="s">
        <v>56</v>
      </c>
      <c r="BX4" s="152"/>
      <c r="BY4" s="152"/>
      <c r="BZ4" s="152"/>
      <c r="CA4" s="152"/>
      <c r="CB4" s="152"/>
      <c r="CC4" s="152"/>
      <c r="CD4" s="152"/>
      <c r="CE4" s="152"/>
      <c r="CF4" s="152"/>
      <c r="CG4" s="152"/>
      <c r="CH4" s="152" t="s">
        <v>57</v>
      </c>
      <c r="CI4" s="152"/>
      <c r="CJ4" s="152"/>
      <c r="CK4" s="152"/>
      <c r="CL4" s="152"/>
      <c r="CM4" s="152"/>
      <c r="CN4" s="152"/>
      <c r="CO4" s="152"/>
      <c r="CP4" s="152"/>
      <c r="CQ4" s="152"/>
      <c r="CR4" s="152"/>
      <c r="CS4" s="152" t="s">
        <v>58</v>
      </c>
      <c r="CT4" s="152"/>
      <c r="CU4" s="152"/>
      <c r="CV4" s="152"/>
      <c r="CW4" s="152"/>
      <c r="CX4" s="152"/>
      <c r="CY4" s="152"/>
      <c r="CZ4" s="152"/>
      <c r="DA4" s="152"/>
      <c r="DB4" s="152"/>
      <c r="DC4" s="152"/>
      <c r="DD4" s="152" t="s">
        <v>59</v>
      </c>
      <c r="DE4" s="152"/>
      <c r="DF4" s="152"/>
      <c r="DG4" s="152"/>
      <c r="DH4" s="152"/>
      <c r="DI4" s="152"/>
      <c r="DJ4" s="152"/>
      <c r="DK4" s="152"/>
      <c r="DL4" s="152"/>
      <c r="DM4" s="152"/>
      <c r="DN4" s="152"/>
      <c r="DO4" s="152" t="s">
        <v>60</v>
      </c>
      <c r="DP4" s="152"/>
      <c r="DQ4" s="152"/>
      <c r="DR4" s="152"/>
      <c r="DS4" s="152"/>
      <c r="DT4" s="152"/>
      <c r="DU4" s="152"/>
      <c r="DV4" s="152"/>
      <c r="DW4" s="152"/>
      <c r="DX4" s="152"/>
      <c r="DY4" s="152"/>
      <c r="DZ4" s="152" t="s">
        <v>61</v>
      </c>
      <c r="EA4" s="152"/>
      <c r="EB4" s="152"/>
      <c r="EC4" s="152"/>
      <c r="ED4" s="152"/>
      <c r="EE4" s="152"/>
      <c r="EF4" s="152"/>
      <c r="EG4" s="152"/>
      <c r="EH4" s="152"/>
      <c r="EI4" s="152"/>
      <c r="EJ4" s="152"/>
    </row>
    <row r="5" spans="1:140">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c r="A6" s="45" t="s">
        <v>87</v>
      </c>
      <c r="B6" s="50"/>
      <c r="C6" s="50"/>
      <c r="D6" s="50"/>
      <c r="E6" s="50"/>
      <c r="F6" s="50"/>
      <c r="G6" s="50"/>
      <c r="H6" s="50"/>
      <c r="I6" s="50"/>
      <c r="J6" s="50"/>
      <c r="K6" s="50"/>
      <c r="L6" s="50"/>
      <c r="M6" s="50"/>
      <c r="N6" s="50"/>
      <c r="O6" s="50"/>
      <c r="P6" s="50"/>
      <c r="Q6" s="51"/>
      <c r="R6" s="50"/>
      <c r="S6" s="50"/>
      <c r="T6" s="52">
        <f t="shared" ref="T6:CE6" si="3">T7</f>
        <v>152.36000000000001</v>
      </c>
      <c r="U6" s="52">
        <f>U7</f>
        <v>134.25</v>
      </c>
      <c r="V6" s="52">
        <f>V7</f>
        <v>155.32</v>
      </c>
      <c r="W6" s="52">
        <f>W7</f>
        <v>150.18</v>
      </c>
      <c r="X6" s="52">
        <f t="shared" si="3"/>
        <v>131.29</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968.97</v>
      </c>
      <c r="AQ6" s="52">
        <f>AQ7</f>
        <v>313.33</v>
      </c>
      <c r="AR6" s="52">
        <f>AR7</f>
        <v>313.17</v>
      </c>
      <c r="AS6" s="52">
        <f>AS7</f>
        <v>639.23</v>
      </c>
      <c r="AT6" s="52">
        <f t="shared" si="3"/>
        <v>897.28</v>
      </c>
      <c r="AU6" s="52">
        <f t="shared" si="3"/>
        <v>797.95</v>
      </c>
      <c r="AV6" s="52">
        <f t="shared" si="3"/>
        <v>742.59</v>
      </c>
      <c r="AW6" s="52">
        <f t="shared" si="3"/>
        <v>549.77</v>
      </c>
      <c r="AX6" s="52">
        <f t="shared" si="3"/>
        <v>730.25</v>
      </c>
      <c r="AY6" s="52">
        <f t="shared" si="3"/>
        <v>868.31</v>
      </c>
      <c r="AZ6" s="50" t="str">
        <f>IF(AZ7="-","【-】","【"&amp;SUBSTITUTE(TEXT(AZ7,"#,##0.00"),"-","△")&amp;"】")</f>
        <v>【450.05】</v>
      </c>
      <c r="BA6" s="52">
        <f t="shared" si="3"/>
        <v>234.92</v>
      </c>
      <c r="BB6" s="52">
        <f>BB7</f>
        <v>217.62</v>
      </c>
      <c r="BC6" s="52">
        <f>BC7</f>
        <v>204.18</v>
      </c>
      <c r="BD6" s="52">
        <f>BD7</f>
        <v>191.86</v>
      </c>
      <c r="BE6" s="52">
        <f t="shared" si="3"/>
        <v>171.57</v>
      </c>
      <c r="BF6" s="52">
        <f t="shared" si="3"/>
        <v>446.61</v>
      </c>
      <c r="BG6" s="52">
        <f t="shared" si="3"/>
        <v>430.97</v>
      </c>
      <c r="BH6" s="52">
        <f t="shared" si="3"/>
        <v>536.28</v>
      </c>
      <c r="BI6" s="52">
        <f t="shared" si="3"/>
        <v>514.66</v>
      </c>
      <c r="BJ6" s="52">
        <f t="shared" si="3"/>
        <v>504.81</v>
      </c>
      <c r="BK6" s="50" t="str">
        <f>IF(BK7="-","【-】","【"&amp;SUBSTITUTE(TEXT(BK7,"#,##0.00"),"-","△")&amp;"】")</f>
        <v>【246.04】</v>
      </c>
      <c r="BL6" s="52">
        <f t="shared" si="3"/>
        <v>151.44</v>
      </c>
      <c r="BM6" s="52">
        <f>BM7</f>
        <v>136.09</v>
      </c>
      <c r="BN6" s="52">
        <f>BN7</f>
        <v>159.36000000000001</v>
      </c>
      <c r="BO6" s="52">
        <f>BO7</f>
        <v>153.72999999999999</v>
      </c>
      <c r="BP6" s="52">
        <f t="shared" si="3"/>
        <v>132.97999999999999</v>
      </c>
      <c r="BQ6" s="52">
        <f t="shared" si="3"/>
        <v>91.03</v>
      </c>
      <c r="BR6" s="52">
        <f t="shared" si="3"/>
        <v>100.16</v>
      </c>
      <c r="BS6" s="52">
        <f t="shared" si="3"/>
        <v>100.54</v>
      </c>
      <c r="BT6" s="52">
        <f t="shared" si="3"/>
        <v>95.99</v>
      </c>
      <c r="BU6" s="52">
        <f t="shared" si="3"/>
        <v>94.91</v>
      </c>
      <c r="BV6" s="50" t="str">
        <f>IF(BV7="-","【-】","【"&amp;SUBSTITUTE(TEXT(BV7,"#,##0.00"),"-","△")&amp;"】")</f>
        <v>【114.16】</v>
      </c>
      <c r="BW6" s="52">
        <f t="shared" si="3"/>
        <v>64.44</v>
      </c>
      <c r="BX6" s="52">
        <f>BX7</f>
        <v>70.77</v>
      </c>
      <c r="BY6" s="52">
        <f>BY7</f>
        <v>61.46</v>
      </c>
      <c r="BZ6" s="52">
        <f>BZ7</f>
        <v>67.61</v>
      </c>
      <c r="CA6" s="52">
        <f t="shared" si="3"/>
        <v>78.069999999999993</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46.76</v>
      </c>
      <c r="CI6" s="52">
        <f>CI7</f>
        <v>47.48</v>
      </c>
      <c r="CJ6" s="52">
        <f>CJ7</f>
        <v>45.52</v>
      </c>
      <c r="CK6" s="52">
        <f>CK7</f>
        <v>41.52</v>
      </c>
      <c r="CL6" s="52">
        <f t="shared" si="5"/>
        <v>41.71</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61.14</v>
      </c>
      <c r="CT6" s="52">
        <f>CT7</f>
        <v>61.14</v>
      </c>
      <c r="CU6" s="52">
        <f>CU7</f>
        <v>61.14</v>
      </c>
      <c r="CV6" s="52">
        <f>CV7</f>
        <v>61.14</v>
      </c>
      <c r="CW6" s="52">
        <f t="shared" si="6"/>
        <v>61.14</v>
      </c>
      <c r="CX6" s="52">
        <f t="shared" si="6"/>
        <v>52.6</v>
      </c>
      <c r="CY6" s="52">
        <f t="shared" si="6"/>
        <v>52.54</v>
      </c>
      <c r="CZ6" s="52">
        <f t="shared" si="6"/>
        <v>50.81</v>
      </c>
      <c r="DA6" s="52">
        <f t="shared" si="6"/>
        <v>50.28</v>
      </c>
      <c r="DB6" s="52">
        <f t="shared" si="6"/>
        <v>51.42</v>
      </c>
      <c r="DC6" s="50" t="str">
        <f>IF(DC7="-","【-】","【"&amp;SUBSTITUTE(TEXT(DC7,"#,##0.00"),"-","△")&amp;"】")</f>
        <v>【77.10】</v>
      </c>
      <c r="DD6" s="52">
        <f t="shared" ref="DD6:DM6" si="7">DD7</f>
        <v>68.66</v>
      </c>
      <c r="DE6" s="52">
        <f>DE7</f>
        <v>65.739999999999995</v>
      </c>
      <c r="DF6" s="52">
        <f>DF7</f>
        <v>62.21</v>
      </c>
      <c r="DG6" s="52">
        <f>DG7</f>
        <v>63.87</v>
      </c>
      <c r="DH6" s="52">
        <f t="shared" si="7"/>
        <v>63.98</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1.55</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c r="A7"/>
      <c r="B7" s="54" t="s">
        <v>88</v>
      </c>
      <c r="C7" s="54" t="s">
        <v>89</v>
      </c>
      <c r="D7" s="54" t="s">
        <v>90</v>
      </c>
      <c r="E7" s="54" t="s">
        <v>91</v>
      </c>
      <c r="F7" s="54" t="s">
        <v>92</v>
      </c>
      <c r="G7" s="54" t="s">
        <v>93</v>
      </c>
      <c r="H7" s="54" t="s">
        <v>94</v>
      </c>
      <c r="I7" s="54" t="s">
        <v>95</v>
      </c>
      <c r="J7" s="54" t="s">
        <v>96</v>
      </c>
      <c r="K7" s="55">
        <v>2100</v>
      </c>
      <c r="L7" s="54" t="s">
        <v>97</v>
      </c>
      <c r="M7" s="55">
        <v>1</v>
      </c>
      <c r="N7" s="55">
        <v>876</v>
      </c>
      <c r="O7" s="56" t="s">
        <v>98</v>
      </c>
      <c r="P7" s="56">
        <v>75.5</v>
      </c>
      <c r="Q7" s="55">
        <v>2</v>
      </c>
      <c r="R7" s="55">
        <v>1284</v>
      </c>
      <c r="S7" s="54" t="s">
        <v>99</v>
      </c>
      <c r="T7" s="57">
        <v>152.36000000000001</v>
      </c>
      <c r="U7" s="57">
        <v>134.25</v>
      </c>
      <c r="V7" s="57">
        <v>155.32</v>
      </c>
      <c r="W7" s="57">
        <v>150.18</v>
      </c>
      <c r="X7" s="57">
        <v>131.29</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968.97</v>
      </c>
      <c r="AQ7" s="57">
        <v>313.33</v>
      </c>
      <c r="AR7" s="57">
        <v>313.17</v>
      </c>
      <c r="AS7" s="57">
        <v>639.23</v>
      </c>
      <c r="AT7" s="57">
        <v>897.28</v>
      </c>
      <c r="AU7" s="57">
        <v>797.95</v>
      </c>
      <c r="AV7" s="57">
        <v>742.59</v>
      </c>
      <c r="AW7" s="57">
        <v>549.77</v>
      </c>
      <c r="AX7" s="57">
        <v>730.25</v>
      </c>
      <c r="AY7" s="57">
        <v>868.31</v>
      </c>
      <c r="AZ7" s="57">
        <v>450.05</v>
      </c>
      <c r="BA7" s="57">
        <v>234.92</v>
      </c>
      <c r="BB7" s="57">
        <v>217.62</v>
      </c>
      <c r="BC7" s="57">
        <v>204.18</v>
      </c>
      <c r="BD7" s="57">
        <v>191.86</v>
      </c>
      <c r="BE7" s="57">
        <v>171.57</v>
      </c>
      <c r="BF7" s="57">
        <v>446.61</v>
      </c>
      <c r="BG7" s="57">
        <v>430.97</v>
      </c>
      <c r="BH7" s="57">
        <v>536.28</v>
      </c>
      <c r="BI7" s="57">
        <v>514.66</v>
      </c>
      <c r="BJ7" s="57">
        <v>504.81</v>
      </c>
      <c r="BK7" s="57">
        <v>246.04</v>
      </c>
      <c r="BL7" s="57">
        <v>151.44</v>
      </c>
      <c r="BM7" s="57">
        <v>136.09</v>
      </c>
      <c r="BN7" s="57">
        <v>159.36000000000001</v>
      </c>
      <c r="BO7" s="57">
        <v>153.72999999999999</v>
      </c>
      <c r="BP7" s="57">
        <v>132.97999999999999</v>
      </c>
      <c r="BQ7" s="57">
        <v>91.03</v>
      </c>
      <c r="BR7" s="57">
        <v>100.16</v>
      </c>
      <c r="BS7" s="57">
        <v>100.54</v>
      </c>
      <c r="BT7" s="57">
        <v>95.99</v>
      </c>
      <c r="BU7" s="57">
        <v>94.91</v>
      </c>
      <c r="BV7" s="57">
        <v>114.16</v>
      </c>
      <c r="BW7" s="57">
        <v>64.44</v>
      </c>
      <c r="BX7" s="57">
        <v>70.77</v>
      </c>
      <c r="BY7" s="57">
        <v>61.46</v>
      </c>
      <c r="BZ7" s="57">
        <v>67.61</v>
      </c>
      <c r="CA7" s="57">
        <v>78.069999999999993</v>
      </c>
      <c r="CB7" s="57">
        <v>45.86</v>
      </c>
      <c r="CC7" s="57">
        <v>42.5</v>
      </c>
      <c r="CD7" s="57">
        <v>42.19</v>
      </c>
      <c r="CE7" s="57">
        <v>44.55</v>
      </c>
      <c r="CF7" s="57">
        <v>47.36</v>
      </c>
      <c r="CG7" s="57">
        <v>18.71</v>
      </c>
      <c r="CH7" s="57">
        <v>46.76</v>
      </c>
      <c r="CI7" s="57">
        <v>47.48</v>
      </c>
      <c r="CJ7" s="57">
        <v>45.52</v>
      </c>
      <c r="CK7" s="57">
        <v>41.52</v>
      </c>
      <c r="CL7" s="57">
        <v>41.71</v>
      </c>
      <c r="CM7" s="57">
        <v>35.78</v>
      </c>
      <c r="CN7" s="57">
        <v>35.909999999999997</v>
      </c>
      <c r="CO7" s="57">
        <v>35.54</v>
      </c>
      <c r="CP7" s="57">
        <v>35.24</v>
      </c>
      <c r="CQ7" s="57">
        <v>35.22</v>
      </c>
      <c r="CR7" s="57">
        <v>55.52</v>
      </c>
      <c r="CS7" s="57">
        <v>61.14</v>
      </c>
      <c r="CT7" s="57">
        <v>61.14</v>
      </c>
      <c r="CU7" s="57">
        <v>61.14</v>
      </c>
      <c r="CV7" s="57">
        <v>61.14</v>
      </c>
      <c r="CW7" s="57">
        <v>61.14</v>
      </c>
      <c r="CX7" s="57">
        <v>52.6</v>
      </c>
      <c r="CY7" s="57">
        <v>52.54</v>
      </c>
      <c r="CZ7" s="57">
        <v>50.81</v>
      </c>
      <c r="DA7" s="57">
        <v>50.28</v>
      </c>
      <c r="DB7" s="57">
        <v>51.42</v>
      </c>
      <c r="DC7" s="57">
        <v>77.099999999999994</v>
      </c>
      <c r="DD7" s="57">
        <v>68.66</v>
      </c>
      <c r="DE7" s="57">
        <v>65.739999999999995</v>
      </c>
      <c r="DF7" s="57">
        <v>62.21</v>
      </c>
      <c r="DG7" s="57">
        <v>63.87</v>
      </c>
      <c r="DH7" s="57">
        <v>63.98</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1.55</v>
      </c>
      <c r="EC7" s="57">
        <v>0</v>
      </c>
      <c r="ED7" s="57">
        <v>0</v>
      </c>
      <c r="EE7" s="57">
        <v>0.71</v>
      </c>
      <c r="EF7" s="57">
        <v>0.19</v>
      </c>
      <c r="EG7" s="57">
        <v>0.06</v>
      </c>
      <c r="EH7" s="57">
        <v>0.13</v>
      </c>
      <c r="EI7" s="57">
        <v>0.02</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152.36000000000001</v>
      </c>
      <c r="V11" s="64">
        <f>IF(U6="-",NA(),U6)</f>
        <v>134.25</v>
      </c>
      <c r="W11" s="64">
        <f>IF(V6="-",NA(),V6)</f>
        <v>155.32</v>
      </c>
      <c r="X11" s="64">
        <f>IF(W6="-",NA(),W6)</f>
        <v>150.18</v>
      </c>
      <c r="Y11" s="64">
        <f>IF(X6="-",NA(),X6)</f>
        <v>131.29</v>
      </c>
      <c r="AE11" s="63" t="s">
        <v>23</v>
      </c>
      <c r="AF11" s="64">
        <f>IF(AE6="-",NA(),AE6)</f>
        <v>0</v>
      </c>
      <c r="AG11" s="64">
        <f>IF(AF6="-",NA(),AF6)</f>
        <v>0</v>
      </c>
      <c r="AH11" s="64">
        <f>IF(AG6="-",NA(),AG6)</f>
        <v>0</v>
      </c>
      <c r="AI11" s="64">
        <f>IF(AH6="-",NA(),AH6)</f>
        <v>0</v>
      </c>
      <c r="AJ11" s="64">
        <f>IF(AI6="-",NA(),AI6)</f>
        <v>0</v>
      </c>
      <c r="AP11" s="63" t="s">
        <v>23</v>
      </c>
      <c r="AQ11" s="64">
        <f>IF(AP6="-",NA(),AP6)</f>
        <v>968.97</v>
      </c>
      <c r="AR11" s="64">
        <f>IF(AQ6="-",NA(),AQ6)</f>
        <v>313.33</v>
      </c>
      <c r="AS11" s="64">
        <f>IF(AR6="-",NA(),AR6)</f>
        <v>313.17</v>
      </c>
      <c r="AT11" s="64">
        <f>IF(AS6="-",NA(),AS6)</f>
        <v>639.23</v>
      </c>
      <c r="AU11" s="64">
        <f>IF(AT6="-",NA(),AT6)</f>
        <v>897.28</v>
      </c>
      <c r="BA11" s="63" t="s">
        <v>23</v>
      </c>
      <c r="BB11" s="64">
        <f>IF(BA6="-",NA(),BA6)</f>
        <v>234.92</v>
      </c>
      <c r="BC11" s="64">
        <f>IF(BB6="-",NA(),BB6)</f>
        <v>217.62</v>
      </c>
      <c r="BD11" s="64">
        <f>IF(BC6="-",NA(),BC6)</f>
        <v>204.18</v>
      </c>
      <c r="BE11" s="64">
        <f>IF(BD6="-",NA(),BD6)</f>
        <v>191.86</v>
      </c>
      <c r="BF11" s="64">
        <f>IF(BE6="-",NA(),BE6)</f>
        <v>171.57</v>
      </c>
      <c r="BL11" s="63" t="s">
        <v>23</v>
      </c>
      <c r="BM11" s="64">
        <f>IF(BL6="-",NA(),BL6)</f>
        <v>151.44</v>
      </c>
      <c r="BN11" s="64">
        <f>IF(BM6="-",NA(),BM6)</f>
        <v>136.09</v>
      </c>
      <c r="BO11" s="64">
        <f>IF(BN6="-",NA(),BN6)</f>
        <v>159.36000000000001</v>
      </c>
      <c r="BP11" s="64">
        <f>IF(BO6="-",NA(),BO6)</f>
        <v>153.72999999999999</v>
      </c>
      <c r="BQ11" s="64">
        <f>IF(BP6="-",NA(),BP6)</f>
        <v>132.97999999999999</v>
      </c>
      <c r="BW11" s="63" t="s">
        <v>23</v>
      </c>
      <c r="BX11" s="64">
        <f>IF(BW6="-",NA(),BW6)</f>
        <v>64.44</v>
      </c>
      <c r="BY11" s="64">
        <f>IF(BX6="-",NA(),BX6)</f>
        <v>70.77</v>
      </c>
      <c r="BZ11" s="64">
        <f>IF(BY6="-",NA(),BY6)</f>
        <v>61.46</v>
      </c>
      <c r="CA11" s="64">
        <f>IF(BZ6="-",NA(),BZ6)</f>
        <v>67.61</v>
      </c>
      <c r="CB11" s="64">
        <f>IF(CA6="-",NA(),CA6)</f>
        <v>78.069999999999993</v>
      </c>
      <c r="CH11" s="63" t="s">
        <v>23</v>
      </c>
      <c r="CI11" s="64">
        <f>IF(CH6="-",NA(),CH6)</f>
        <v>46.76</v>
      </c>
      <c r="CJ11" s="64">
        <f>IF(CI6="-",NA(),CI6)</f>
        <v>47.48</v>
      </c>
      <c r="CK11" s="64">
        <f>IF(CJ6="-",NA(),CJ6)</f>
        <v>45.52</v>
      </c>
      <c r="CL11" s="64">
        <f>IF(CK6="-",NA(),CK6)</f>
        <v>41.52</v>
      </c>
      <c r="CM11" s="64">
        <f>IF(CL6="-",NA(),CL6)</f>
        <v>41.71</v>
      </c>
      <c r="CS11" s="63" t="s">
        <v>23</v>
      </c>
      <c r="CT11" s="64">
        <f>IF(CS6="-",NA(),CS6)</f>
        <v>61.14</v>
      </c>
      <c r="CU11" s="64">
        <f>IF(CT6="-",NA(),CT6)</f>
        <v>61.14</v>
      </c>
      <c r="CV11" s="64">
        <f>IF(CU6="-",NA(),CU6)</f>
        <v>61.14</v>
      </c>
      <c r="CW11" s="64">
        <f>IF(CV6="-",NA(),CV6)</f>
        <v>61.14</v>
      </c>
      <c r="CX11" s="64">
        <f>IF(CW6="-",NA(),CW6)</f>
        <v>61.14</v>
      </c>
      <c r="DD11" s="63" t="s">
        <v>23</v>
      </c>
      <c r="DE11" s="64">
        <f>IF(DD6="-",NA(),DD6)</f>
        <v>68.66</v>
      </c>
      <c r="DF11" s="64">
        <f>IF(DE6="-",NA(),DE6)</f>
        <v>65.739999999999995</v>
      </c>
      <c r="DG11" s="64">
        <f>IF(DF6="-",NA(),DF6)</f>
        <v>62.21</v>
      </c>
      <c r="DH11" s="64">
        <f>IF(DG6="-",NA(),DG6)</f>
        <v>63.87</v>
      </c>
      <c r="DI11" s="64">
        <f>IF(DH6="-",NA(),DH6)</f>
        <v>63.98</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1.55</v>
      </c>
      <c r="ED11" s="64">
        <f>IF(EC6="-",NA(),EC6)</f>
        <v>0</v>
      </c>
      <c r="EE11" s="64">
        <f>IF(ED6="-",NA(),ED6)</f>
        <v>0</v>
      </c>
    </row>
    <row r="12" spans="1:140">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松岡 敏徳</cp:lastModifiedBy>
  <cp:lastPrinted>2020-01-15T07:30:08Z</cp:lastPrinted>
  <dcterms:created xsi:type="dcterms:W3CDTF">2019-12-05T07:45:39Z</dcterms:created>
  <dcterms:modified xsi:type="dcterms:W3CDTF">2020-01-15T07:58:05Z</dcterms:modified>
  <cp:category/>
</cp:coreProperties>
</file>