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NO-BUNSYO2018\tono-city\07_環境整備部2018\06_上下水道課\06_下水道係\業務\08_決算\公営企業に係る「経営比較分析表」の分析等について\Ｒ１（Ｈ30決算）\作成\"/>
    </mc:Choice>
  </mc:AlternateContent>
  <workbookProtection workbookAlgorithmName="SHA-512" workbookHashValue="50GAefihdWPOhEouQThVycBrEeGF/oVPYinxxpTiOUE2rB1sphfmpwUbn1CehhuTAzRNlhOKIBraPQxA4HTBww==" workbookSaltValue="W9K+NLCq+flZdqHNc//0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<sst xmlns="http://schemas.openxmlformats.org/spreadsheetml/2006/main" count="228" uniqueCount="113">
  <si>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</si>
  <si>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</si>
  <si>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</si>
  <si>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</si>
  <si>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</si>
  <si>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</si>
  <si>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</si>
  <si>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</si>
  <si>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</si>
  <si>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</si>
  <si>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</si>
  <si>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</si>
  <si>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</si>
  <si>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</si>
  <si>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</si>
  <si>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</si>
  <si>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</si>
  <si>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</si>
  <si>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</si>
  <si>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</si>
  <si>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</si>
  <si>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</si>
  <si>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</si>
  <si>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</si>
  <si>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</si>
  <si>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</si>
  <si>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</si>
  <si>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</si>
  <si>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</si>
  <si>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</si>
  <si>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</si>
  <si>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</si>
  <si>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</si>
  <si>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</si>
  <si>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</si>
  <si>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</si>
  <si>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</si>
  <si>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</si>
  <si>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</si>
  <si>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</si>
  <si>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</si>
  <si>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</si>
  <si>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</si>
  <si>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</si>
  <si>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</si>
  <si>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</si>
  <si>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</si>
  <si>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</si>
  <si>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</si>
  <si>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</si>
  <si>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</si>
  <si>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</si>
  <si>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</si>
  <si>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</si>
  <si>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</si>
  <si>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</si>
  <si>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</si>
  <si>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</si>
  <si>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</si>
  <si>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</si>
  <si>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</si>
  <si>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</si>
  <si>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</si>
  <si>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</si>
  <si>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</si>
  <si>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</si>
  <si>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</si>
  <si>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</si>
  <si>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</si>
  <si>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</si>
  <si>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</si>
  <si>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</si>
  <si>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</si>
  <si>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</si>
  <si>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</si>
  <si>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</si>
  <si>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</si>
  <si>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</si>
  <si>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</si>
  <si>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</si>
  <si>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</si>
  <si>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</si>
  <si>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</si>
  <si>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</si>
  <si>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</si>
  <si>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</si>
  <si>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</si>
  <si>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</si>
  <si>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</si>
  <si>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</si>
  <si>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</si>
  <si>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</si>
  <si>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</si>
  <si>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</si>
  <si>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</si>
  <si>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</si>
  <si>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</si>
  <si>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遠野市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</si>
  <si>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</si>
  <si>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</si>
  <si>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</si>
  <si>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</si>
  <si>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</si>
  <si>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</si>
  <si>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</si>
  <si>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</si>
  <si>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</si>
  <si>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</si>
  <si>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</si>
  <si>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</si>
  <si>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比較的新しい管渠施設であるため、現在のところ更新投資の予定はない。</t>
    <phoneticPr fontId="4"/>
  </si>
  <si>
    <t xml:space="preserve">　収益的収支比率及び経費回収率から判断すると使用料で経費をほぼ賄えてはいるが、人口減少に伴い使用料収入が減少することが予想されることから、一般会計繰入金の増加が予想される。令和元年度から公営企業会計へ移行したことで、経営成績及び財政状況を正確に把握し、経営改善に向けた取り組みを行っていく。
　また、整備後の水洗化を積極的に進めるため、未加入世帯に対し、加入促進用チラシ及びリーフレットで啓発活動を行い、水洗化率の向上に努めていく。
</t>
    <rPh sb="31" eb="32">
      <t>マカナ</t>
    </rPh>
    <rPh sb="77" eb="79">
      <t>ゾウカ</t>
    </rPh>
    <rPh sb="80" eb="82">
      <t>ヨソウ</t>
    </rPh>
    <rPh sb="86" eb="88">
      <t>レイワ</t>
    </rPh>
    <rPh sb="88" eb="90">
      <t>ガンネン</t>
    </rPh>
    <rPh sb="90" eb="91">
      <t>ド</t>
    </rPh>
    <phoneticPr fontId="16"/>
  </si>
  <si>
    <t>①収益的収支比率は、95％を上回っているが、使用料収入が不足している状況となっている。今後人口減少に伴い使用料収入が減少することが予想されることから、使用料体系の見直しの検討中である。
④企業債残高対事業規模比率は、施設整備事業が概ね完了しているため、建設改良費に対する地方債残高は年々減少していく。しかし、今後施設の改築更新が想定されるため、効率的かつ効果的な改築更新計画を立案することが必要となっている。
⑤経費回収率は、年々上がってきてはいるものの、類似団体平均より下回っており、維持管理費が使用料で賄えていない状況となっていることから、経費削減に努めていく一方、使用料体系の見直しの検討が必要となっている。
⑥汚水処理原価は、減少傾向にあるものの、類似団体平均を上回っており、経費削減に努めていく一方、未加入世帯に対し加入促進に努めていく。
⑦施設利用率は、一定の水準を保っている。今後も施設が遊休状態にならないように、適正な施設管理に努めいく。
⑧水洗化率は90％を超えており、高い水準で推移している。今後も未加入世帯に対し加入促進に努めていく。</t>
    <rPh sb="14" eb="16">
      <t>ウワマワ</t>
    </rPh>
    <rPh sb="45" eb="47">
      <t>ジンコウ</t>
    </rPh>
    <rPh sb="47" eb="49">
      <t>ゲンショウ</t>
    </rPh>
    <rPh sb="50" eb="51">
      <t>トモナ</t>
    </rPh>
    <rPh sb="87" eb="88">
      <t>チュウ</t>
    </rPh>
    <rPh sb="108" eb="110">
      <t>シセツ</t>
    </rPh>
    <rPh sb="110" eb="112">
      <t>セイビ</t>
    </rPh>
    <rPh sb="112" eb="114">
      <t>ジギョウ</t>
    </rPh>
    <rPh sb="115" eb="116">
      <t>オオム</t>
    </rPh>
    <rPh sb="117" eb="119">
      <t>カンリョウ</t>
    </rPh>
    <rPh sb="126" eb="128">
      <t>ケンセツ</t>
    </rPh>
    <rPh sb="128" eb="130">
      <t>カイリョウ</t>
    </rPh>
    <rPh sb="130" eb="131">
      <t>ヒ</t>
    </rPh>
    <rPh sb="132" eb="133">
      <t>タイ</t>
    </rPh>
    <rPh sb="135" eb="137">
      <t>チホウ</t>
    </rPh>
    <rPh sb="137" eb="138">
      <t>サイ</t>
    </rPh>
    <rPh sb="138" eb="140">
      <t>ザンダカ</t>
    </rPh>
    <rPh sb="141" eb="143">
      <t>ネンネン</t>
    </rPh>
    <rPh sb="164" eb="166">
      <t>ソウテイ</t>
    </rPh>
    <rPh sb="213" eb="215">
      <t>ネンネン</t>
    </rPh>
    <rPh sb="215" eb="216">
      <t>ア</t>
    </rPh>
    <rPh sb="228" eb="230">
      <t>ルイジ</t>
    </rPh>
    <rPh sb="230" eb="232">
      <t>ダンタイ</t>
    </rPh>
    <rPh sb="232" eb="234">
      <t>ヘイキン</t>
    </rPh>
    <rPh sb="236" eb="238">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</si>
</sst>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F2-4409-8D02-D0BA96FDB0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3F2-4409-8D02-D0BA96FDB0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47.79</c:v>
                </c:pt>
                <c:pt idx="1">
                  <c:v>46.61</c:v>
                </c:pt>
                <c:pt idx="2">
                  <c:v>47.49</c:v>
                </c:pt>
                <c:pt idx="3">
                  <c:v>47.79</c:v>
                </c:pt>
                <c:pt idx="4">
                  <c:v>45.72</c:v>
                </c:pt>
              </c:numCache>
            </c:numRef>
          </c:val>
          <c:extLst>
            <c:ext xmlns:c16="http://schemas.microsoft.com/office/drawing/2014/chart" uri="{C3380CC4-5D6E-409C-BE32-E72D297353CC}">
              <c16:uniqueId val="{00000000-CB67-4CDD-8FE7-9A3361E90E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CB67-4CDD-8FE7-9A3361E90E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93.16</c:v>
                </c:pt>
                <c:pt idx="1">
                  <c:v>93.77</c:v>
                </c:pt>
                <c:pt idx="2">
                  <c:v>94.23</c:v>
                </c:pt>
                <c:pt idx="3">
                  <c:v>94.76</c:v>
                </c:pt>
                <c:pt idx="4">
                  <c:v>95.38</c:v>
                </c:pt>
              </c:numCache>
            </c:numRef>
          </c:val>
          <c:extLst>
            <c:ext xmlns:c16="http://schemas.microsoft.com/office/drawing/2014/chart" uri="{C3380CC4-5D6E-409C-BE32-E72D297353CC}">
              <c16:uniqueId val="{00000000-DDBA-462F-96DF-90CED2F2E8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DBA-462F-96DF-90CED2F2E8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58.1</c:v>
                </c:pt>
                <c:pt idx="1">
                  <c:v>59.5</c:v>
                </c:pt>
                <c:pt idx="2">
                  <c:v>46.94</c:v>
                </c:pt>
                <c:pt idx="3">
                  <c:v>74.17</c:v>
                </c:pt>
                <c:pt idx="4">
                  <c:v>96.35</c:v>
                </c:pt>
              </c:numCache>
            </c:numRef>
          </c:val>
          <c:extLst>
            <c:ext xmlns:c16="http://schemas.microsoft.com/office/drawing/2014/chart" uri="{C3380CC4-5D6E-409C-BE32-E72D297353CC}">
              <c16:uniqueId val="{00000000-E074-40E7-8041-22629CC864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74-40E7-8041-22629CC864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0F-4252-902F-F6AC19F758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0F-4252-902F-F6AC19F758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84-4CD7-8C9F-47CAFB34FA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84-4CD7-8C9F-47CAFB34FA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79-4C4E-8F2B-B10679ABFE8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79-4C4E-8F2B-B10679ABFE8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9-4B23-89CB-6E36AE0BCC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9-4B23-89CB-6E36AE0BCC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8093.53</c:v>
                </c:pt>
                <c:pt idx="1">
                  <c:v>0</c:v>
                </c:pt>
                <c:pt idx="2" formatCode="#,##0.00;&quot;△&quot;#,##0.00;&quot;-&quot;">
                  <c:v>6977.17</c:v>
                </c:pt>
                <c:pt idx="3" formatCode="#,##0.00;&quot;△&quot;#,##0.00;&quot;-&quot;">
                  <c:v>6469.4</c:v>
                </c:pt>
                <c:pt idx="4" formatCode="#,##0.00;&quot;△&quot;#,##0.00;&quot;-&quot;">
                  <c:v>6470.75</c:v>
                </c:pt>
              </c:numCache>
            </c:numRef>
          </c:val>
          <c:extLst>
            <c:ext xmlns:c16="http://schemas.microsoft.com/office/drawing/2014/chart" uri="{C3380CC4-5D6E-409C-BE32-E72D297353CC}">
              <c16:uniqueId val="{00000000-8ADC-4D7A-AE31-C0996235A7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ADC-4D7A-AE31-C0996235A7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9.7899999999999991</c:v>
                </c:pt>
                <c:pt idx="1">
                  <c:v>9.43</c:v>
                </c:pt>
                <c:pt idx="2">
                  <c:v>11.15</c:v>
                </c:pt>
                <c:pt idx="3">
                  <c:v>22.03</c:v>
                </c:pt>
                <c:pt idx="4">
                  <c:v>34.5</c:v>
                </c:pt>
              </c:numCache>
            </c:numRef>
          </c:val>
          <c:extLst>
            <c:ext xmlns:c16="http://schemas.microsoft.com/office/drawing/2014/chart" uri="{C3380CC4-5D6E-409C-BE32-E72D297353CC}">
              <c16:uniqueId val="{00000000-8D43-48C1-AB54-AB348E422E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D43-48C1-AB54-AB348E422E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1426.91</c:v>
                </c:pt>
                <c:pt idx="1">
                  <c:v>1480.11</c:v>
                </c:pt>
                <c:pt idx="2">
                  <c:v>1260.5999999999999</c:v>
                </c:pt>
                <c:pt idx="3">
                  <c:v>639.25</c:v>
                </c:pt>
                <c:pt idx="4">
                  <c:v>376.64</c:v>
                </c:pt>
              </c:numCache>
            </c:numRef>
          </c:val>
          <c:extLst>
            <c:ext xmlns:c16="http://schemas.microsoft.com/office/drawing/2014/chart" uri="{C3380CC4-5D6E-409C-BE32-E72D297353CC}">
              <c16:uniqueId val="{00000000-E9F7-471D-9656-1079D4FFC2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9F7-471D-9656-1079D4FFC2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遠野市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27161</v>
      </c>
      <c r="AM8" s="50"/>
      <c r="AN8" s="50"/>
      <c r="AO8" s="50"/>
      <c r="AP8" s="50"/>
      <c r="AQ8" s="50"/>
      <c r="AR8" s="50"/>
      <c r="AS8" s="50"/>
      <c r="AT8" s="45">
        <f>データ!T6</f>
        <v>825.97</v>
      </c>
      <c r="AU8" s="45"/>
      <c r="AV8" s="45"/>
      <c r="AW8" s="45"/>
      <c r="AX8" s="45"/>
      <c r="AY8" s="45"/>
      <c r="AZ8" s="45"/>
      <c r="BA8" s="45"/>
      <c r="BB8" s="45">
        <f>データ!U6</f>
        <v>32.880000000000003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2.97</v>
      </c>
      <c r="Q10" s="45"/>
      <c r="R10" s="45"/>
      <c r="S10" s="45"/>
      <c r="T10" s="45"/>
      <c r="U10" s="45"/>
      <c r="V10" s="45"/>
      <c r="W10" s="45">
        <f>データ!Q6</f>
        <v>88.29</v>
      </c>
      <c r="X10" s="45"/>
      <c r="Y10" s="45"/>
      <c r="Z10" s="45"/>
      <c r="AA10" s="45"/>
      <c r="AB10" s="45"/>
      <c r="AC10" s="45"/>
      <c r="AD10" s="50">
        <f>データ!R6</f>
        <v>2370</v>
      </c>
      <c r="AE10" s="50"/>
      <c r="AF10" s="50"/>
      <c r="AG10" s="50"/>
      <c r="AH10" s="50"/>
      <c r="AI10" s="50"/>
      <c r="AJ10" s="50"/>
      <c r="AK10" s="2"/>
      <c r="AL10" s="50">
        <f>データ!V6</f>
        <v>800</v>
      </c>
      <c r="AM10" s="50"/>
      <c r="AN10" s="50"/>
      <c r="AO10" s="50"/>
      <c r="AP10" s="50"/>
      <c r="AQ10" s="50"/>
      <c r="AR10" s="50"/>
      <c r="AS10" s="50"/>
      <c r="AT10" s="45">
        <f>データ!W6</f>
        <v>0.35</v>
      </c>
      <c r="AU10" s="45"/>
      <c r="AV10" s="45"/>
      <c r="AW10" s="45"/>
      <c r="AX10" s="45"/>
      <c r="AY10" s="45"/>
      <c r="AZ10" s="45"/>
      <c r="BA10" s="45"/>
      <c r="BB10" s="45">
        <f>データ!X6</f>
        <v>2285.71</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112</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cl3SlTf1480RzBydC53V5WjgGKEfOWZIz4H5mr+QuEUblg9IaupQZBxjuMERhuAhlcdgtjRDTYe1i0BE7pcE6Q==" saltValue="i2FwcC6/Qf8lqcERMIBb2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28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56</v>
      </c>
      <c r="B4" s="30"/>
      <c r="C4" s="30"/>
      <c r="D4" s="30"/>
      <c r="E4" s="30"/>
      <c r="F4" s="30"/>
      <c r="G4" s="30"/>
      <c r="H4" s="91"/>
      <c r="I4" s="92"/>
      <c r="J4" s="92"/>
      <c r="K4" s="92"/>
      <c r="L4" s="92"/>
      <c r="M4" s="92"/>
      <c r="N4" s="92"/>
      <c r="O4" s="92"/>
      <c r="P4" s="92"/>
      <c r="Q4" s="92"/>
      <c r="R4" s="92"/>
      <c r="S4" s="92"/>
      <c r="T4" s="92"/>
      <c r="U4" s="92"/>
      <c r="V4" s="92"/>
      <c r="W4" s="92"/>
      <c r="X4" s="93"/>
      <c r="Y4" s="87" t="s">
        <v>57</v>
      </c>
      <c r="Z4" s="87"/>
      <c r="AA4" s="87"/>
      <c r="AB4" s="87"/>
      <c r="AC4" s="87"/>
      <c r="AD4" s="87"/>
      <c r="AE4" s="87"/>
      <c r="AF4" s="87"/>
      <c r="AG4" s="87"/>
      <c r="AH4" s="87"/>
      <c r="AI4" s="87"/>
      <c r="AJ4" s="87" t="s">
        <v>58</v>
      </c>
      <c r="AK4" s="87"/>
      <c r="AL4" s="87"/>
      <c r="AM4" s="87"/>
      <c r="AN4" s="87"/>
      <c r="AO4" s="87"/>
      <c r="AP4" s="87"/>
      <c r="AQ4" s="87"/>
      <c r="AR4" s="87"/>
      <c r="AS4" s="87"/>
      <c r="AT4" s="87"/>
      <c r="AU4" s="87" t="s">
        <v>59</v>
      </c>
      <c r="AV4" s="87"/>
      <c r="AW4" s="87"/>
      <c r="AX4" s="87"/>
      <c r="AY4" s="87"/>
      <c r="AZ4" s="87"/>
      <c r="BA4" s="87"/>
      <c r="BB4" s="87"/>
      <c r="BC4" s="87"/>
      <c r="BD4" s="87"/>
      <c r="BE4" s="87"/>
      <c r="BF4" s="87" t="s">
        <v>60</v>
      </c>
      <c r="BG4" s="87"/>
      <c r="BH4" s="87"/>
      <c r="BI4" s="87"/>
      <c r="BJ4" s="87"/>
      <c r="BK4" s="87"/>
      <c r="BL4" s="87"/>
      <c r="BM4" s="87"/>
      <c r="BN4" s="87"/>
      <c r="BO4" s="87"/>
      <c r="BP4" s="87"/>
      <c r="BQ4" s="87" t="s">
        <v>61</v>
      </c>
      <c r="BR4" s="87"/>
      <c r="BS4" s="87"/>
      <c r="BT4" s="87"/>
      <c r="BU4" s="87"/>
      <c r="BV4" s="87"/>
      <c r="BW4" s="87"/>
      <c r="BX4" s="87"/>
      <c r="BY4" s="87"/>
      <c r="BZ4" s="87"/>
      <c r="CA4" s="87"/>
      <c r="CB4" s="87" t="s">
        <v>62</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32085</v>
      </c>
      <c r="D6" s="33">
        <f t="shared" si="3"/>
        <v>47</v>
      </c>
      <c r="E6" s="33">
        <f t="shared" si="3"/>
        <v>17</v>
      </c>
      <c r="F6" s="33">
        <f t="shared" si="3"/>
        <v>5</v>
      </c>
      <c r="G6" s="33">
        <f t="shared" si="3"/>
        <v>0</v>
      </c>
      <c r="H6" s="33" t="str">
        <f t="shared" si="3"/>
        <v>岩手県　遠野市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2.97</v>
      </c>
      <c r="Q6" s="34">
        <f t="shared" si="3"/>
        <v>88.29</v>
      </c>
      <c r="R6" s="34">
        <f t="shared" si="3"/>
        <v>2370</v>
      </c>
      <c r="S6" s="34">
        <f t="shared" si="3"/>
        <v>27161</v>
      </c>
      <c r="T6" s="34">
        <f t="shared" si="3"/>
        <v>825.97</v>
      </c>
      <c r="U6" s="34">
        <f t="shared" si="3"/>
        <v>32.880000000000003</v>
      </c>
      <c r="V6" s="34">
        <f t="shared" si="3"/>
        <v>800</v>
      </c>
      <c r="W6" s="34">
        <f t="shared" si="3"/>
        <v>0.35</v>
      </c>
      <c r="X6" s="34">
        <f t="shared" si="3"/>
        <v>2285.71</v>
      </c>
      <c r="Y6" s="35">
        <f>IF(Y7="",NA(),Y7)</f>
        <v>58.1</v>
      </c>
      <c r="Z6" s="35">
        <f t="shared" ref="Z6:AH6" si="4">IF(Z7="",NA(),Z7)</f>
        <v>59.5</v>
      </c>
      <c r="AA6" s="35">
        <f t="shared" si="4"/>
        <v>46.94</v>
      </c>
      <c r="AB6" s="35">
        <f t="shared" si="4"/>
        <v>74.17</v>
      </c>
      <c r="AC6" s="35">
        <f t="shared" si="4"/>
        <v>96.35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8093.53</v>
      </c>
      <c r="BG6" s="34">
        <f t="shared" ref="BG6:BO6" si="7">IF(BG7="",NA(),BG7)</f>
        <v>0</v>
      </c>
      <c r="BH6" s="35">
        <f t="shared" si="7"/>
        <v>6977.17</v>
      </c>
      <c r="BI6" s="35">
        <f t="shared" si="7"/>
        <v>6469.4</v>
      </c>
      <c r="BJ6" s="35">
        <f t="shared" si="7"/>
        <v>6470.75</v>
      </c>
      <c r="BK6" s="35">
        <f t="shared" si="7"/>
        <v>1044.8</v>
      </c>
      <c r="BL6" s="35">
        <f t="shared" si="7"/>
        <v>1081.8</v>
      </c>
      <c r="BM6" s="35">
        <f t="shared" si="7"/>
        <v>974.93</v>
      </c>
      <c r="BN6" s="35">
        <f t="shared" si="7"/>
        <v>855.8</v>
      </c>
      <c r="BO6" s="35">
        <f t="shared" si="7"/>
        <v>789.46</v>
      </c>
      <c r="BP6" s="34" t="str">
        <f>IF(BP7="","",IF(BP7="-","【-】","【"&amp;SUBSTITUTE(TEXT(BP7,"#,##0.00"),"-","△")&amp;"】"))</f>
        <v>【747.76】</v>
      </c>
      <c r="BQ6" s="35">
        <f>IF(BQ7="",NA(),BQ7)</f>
        <v>9.7899999999999991</v>
      </c>
      <c r="BR6" s="35">
        <f t="shared" ref="BR6:BZ6" si="8">IF(BR7="",NA(),BR7)</f>
        <v>9.43</v>
      </c>
      <c r="BS6" s="35">
        <f t="shared" si="8"/>
        <v>11.15</v>
      </c>
      <c r="BT6" s="35">
        <f t="shared" si="8"/>
        <v>22.03</v>
      </c>
      <c r="BU6" s="35">
        <f t="shared" si="8"/>
        <v>34.5</v>
      </c>
      <c r="BV6" s="35">
        <f t="shared" si="8"/>
        <v>50.82</v>
      </c>
      <c r="BW6" s="35">
        <f t="shared" si="8"/>
        <v>52.19</v>
      </c>
      <c r="BX6" s="35">
        <f t="shared" si="8"/>
        <v>55.32</v>
      </c>
      <c r="BY6" s="35">
        <f t="shared" si="8"/>
        <v>59.8</v>
      </c>
      <c r="BZ6" s="35">
        <f t="shared" si="8"/>
        <v>57.77</v>
      </c>
      <c r="CA6" s="34" t="str">
        <f>IF(CA7="","",IF(CA7="-","【-】","【"&amp;SUBSTITUTE(TEXT(CA7,"#,##0.00"),"-","△")&amp;"】"))</f>
        <v>【59.51】</v>
      </c>
      <c r="CB6" s="35">
        <f>IF(CB7="",NA(),CB7)</f>
        <v>1426.91</v>
      </c>
      <c r="CC6" s="35">
        <f t="shared" ref="CC6:CK6" si="9">IF(CC7="",NA(),CC7)</f>
        <v>1480.11</v>
      </c>
      <c r="CD6" s="35">
        <f t="shared" si="9"/>
        <v>1260.5999999999999</v>
      </c>
      <c r="CE6" s="35">
        <f t="shared" si="9"/>
        <v>639.25</v>
      </c>
      <c r="CF6" s="35">
        <f t="shared" si="9"/>
        <v>376.64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47.79</v>
      </c>
      <c r="CN6" s="35">
        <f t="shared" ref="CN6:CV6" si="10">IF(CN7="",NA(),CN7)</f>
        <v>46.61</v>
      </c>
      <c r="CO6" s="35">
        <f t="shared" si="10"/>
        <v>47.49</v>
      </c>
      <c r="CP6" s="35">
        <f t="shared" si="10"/>
        <v>47.79</v>
      </c>
      <c r="CQ6" s="35">
        <f t="shared" si="10"/>
        <v>45.72</v>
      </c>
      <c r="CR6" s="35">
        <f t="shared" si="10"/>
        <v>53.24</v>
      </c>
      <c r="CS6" s="35">
        <f t="shared" si="10"/>
        <v>52.31</v>
      </c>
      <c r="CT6" s="35">
        <f t="shared" si="10"/>
        <v>60.65</v>
      </c>
      <c r="CU6" s="35">
        <f t="shared" si="10"/>
        <v>51.75</v>
      </c>
      <c r="CV6" s="35">
        <f t="shared" si="10"/>
        <v>50.68</v>
      </c>
      <c r="CW6" s="34" t="str">
        <f>IF(CW7="","",IF(CW7="-","【-】","【"&amp;SUBSTITUTE(TEXT(CW7,"#,##0.00"),"-","△")&amp;"】"))</f>
        <v>【52.23】</v>
      </c>
      <c r="CX6" s="35">
        <f>IF(CX7="",NA(),CX7)</f>
        <v>93.16</v>
      </c>
      <c r="CY6" s="35">
        <f t="shared" ref="CY6:DG6" si="11">IF(CY7="",NA(),CY7)</f>
        <v>93.77</v>
      </c>
      <c r="CZ6" s="35">
        <f t="shared" si="11"/>
        <v>94.23</v>
      </c>
      <c r="DA6" s="35">
        <f t="shared" si="11"/>
        <v>94.76</v>
      </c>
      <c r="DB6" s="35">
        <f t="shared" si="11"/>
        <v>95.38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32085</v>
      </c>
      <c r="D7" s="37">
        <v>47</v>
      </c>
      <c r="E7" s="37">
        <v>17</v>
      </c>
      <c r="F7" s="37">
        <v>5</v>
      </c>
      <c r="G7" s="37">
        <v>0</v>
      </c>
      <c r="H7" s="37" t="s">
        <v>97</v>
      </c>
      <c r="I7" s="37" t="s">
        <v>98</v>
      </c>
      <c r="J7" s="37" t="s">
        <v>99</v>
      </c>
      <c r="K7" s="37" t="s">
        <v>100</v>
      </c>
      <c r="L7" s="37" t="s">
        <v>101</v>
      </c>
      <c r="M7" s="37" t="s">
        <v>102</v>
      </c>
      <c r="N7" s="38" t="s">
        <v>103</v>
      </c>
      <c r="O7" s="38" t="s">
        <v>104</v>
      </c>
      <c r="P7" s="38">
        <v>2.97</v>
      </c>
      <c r="Q7" s="38">
        <v>88.29</v>
      </c>
      <c r="R7" s="38">
        <v>2370</v>
      </c>
      <c r="S7" s="38">
        <v>27161</v>
      </c>
      <c r="T7" s="38">
        <v>825.97</v>
      </c>
      <c r="U7" s="38">
        <v>32.880000000000003</v>
      </c>
      <c r="V7" s="38">
        <v>800</v>
      </c>
      <c r="W7" s="38">
        <v>0.35</v>
      </c>
      <c r="X7" s="38">
        <v>2285.71</v>
      </c>
      <c r="Y7" s="38">
        <v>58.1</v>
      </c>
      <c r="Z7" s="38">
        <v>59.5</v>
      </c>
      <c r="AA7" s="38">
        <v>46.94</v>
      </c>
      <c r="AB7" s="38">
        <v>74.17</v>
      </c>
      <c r="AC7" s="38">
        <v>96.35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8093.53</v>
      </c>
      <c r="BG7" s="38">
        <v>0</v>
      </c>
      <c r="BH7" s="38">
        <v>6977.17</v>
      </c>
      <c r="BI7" s="38">
        <v>6469.4</v>
      </c>
      <c r="BJ7" s="38">
        <v>6470.75</v>
      </c>
      <c r="BK7" s="38">
        <v>1044.8</v>
      </c>
      <c r="BL7" s="38">
        <v>1081.8</v>
      </c>
      <c r="BM7" s="38">
        <v>974.93</v>
      </c>
      <c r="BN7" s="38">
        <v>855.8</v>
      </c>
      <c r="BO7" s="38">
        <v>789.46</v>
      </c>
      <c r="BP7" s="38">
        <v>747.76</v>
      </c>
      <c r="BQ7" s="38">
        <v>9.7899999999999991</v>
      </c>
      <c r="BR7" s="38">
        <v>9.43</v>
      </c>
      <c r="BS7" s="38">
        <v>11.15</v>
      </c>
      <c r="BT7" s="38">
        <v>22.03</v>
      </c>
      <c r="BU7" s="38">
        <v>34.5</v>
      </c>
      <c r="BV7" s="38">
        <v>50.82</v>
      </c>
      <c r="BW7" s="38">
        <v>52.19</v>
      </c>
      <c r="BX7" s="38">
        <v>55.32</v>
      </c>
      <c r="BY7" s="38">
        <v>59.8</v>
      </c>
      <c r="BZ7" s="38">
        <v>57.77</v>
      </c>
      <c r="CA7" s="38">
        <v>59.51</v>
      </c>
      <c r="CB7" s="38">
        <v>1426.91</v>
      </c>
      <c r="CC7" s="38">
        <v>1480.11</v>
      </c>
      <c r="CD7" s="38">
        <v>1260.5999999999999</v>
      </c>
      <c r="CE7" s="38">
        <v>639.25</v>
      </c>
      <c r="CF7" s="38">
        <v>376.64</v>
      </c>
      <c r="CG7" s="38">
        <v>300.52</v>
      </c>
      <c r="CH7" s="38">
        <v>296.14</v>
      </c>
      <c r="CI7" s="38">
        <v>283.17</v>
      </c>
      <c r="CJ7" s="38">
        <v>263.76</v>
      </c>
      <c r="CK7" s="38">
        <v>274.35000000000002</v>
      </c>
      <c r="CL7" s="38">
        <v>261.45999999999998</v>
      </c>
      <c r="CM7" s="38">
        <v>47.79</v>
      </c>
      <c r="CN7" s="38">
        <v>46.61</v>
      </c>
      <c r="CO7" s="38">
        <v>47.49</v>
      </c>
      <c r="CP7" s="38">
        <v>47.79</v>
      </c>
      <c r="CQ7" s="38">
        <v>45.72</v>
      </c>
      <c r="CR7" s="38">
        <v>53.24</v>
      </c>
      <c r="CS7" s="38">
        <v>52.31</v>
      </c>
      <c r="CT7" s="38">
        <v>60.65</v>
      </c>
      <c r="CU7" s="38">
        <v>51.75</v>
      </c>
      <c r="CV7" s="38">
        <v>50.68</v>
      </c>
      <c r="CW7" s="38">
        <v>52.23</v>
      </c>
      <c r="CX7" s="38">
        <v>93.16</v>
      </c>
      <c r="CY7" s="38">
        <v>93.77</v>
      </c>
      <c r="CZ7" s="38">
        <v>94.23</v>
      </c>
      <c r="DA7" s="38">
        <v>94.76</v>
      </c>
      <c r="DB7" s="38">
        <v>95.38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鈴木亮</cp:lastModifiedBy>
  <cp:lastPrinted>2020-01-20T04:32:44Z</cp:lastPrinted>
  <dcterms:created xsi:type="dcterms:W3CDTF">2019-12-05T05:15:58Z</dcterms:created>
  <dcterms:modified xsi:type="dcterms:W3CDTF">2020-01-21T06:20:29Z</dcterms:modified>
  <cp:category/>
</cp:coreProperties>
</file>