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NO-BUNSYO2018\tono-city\07_環境整備部2018\06_上下水道課\06_下水道係\業務\08_決算\公営企業に係る「経営比較分析表」の分析等について\Ｒ１（Ｈ30決算）\作成\"/>
    </mc:Choice>
  </mc:AlternateContent>
  <workbookProtection workbookAlgorithmName="SHA-512" workbookHashValue="WB7bMibE0KXO5rD2snn/pz+jm+bq2sydluQd910Ar+pyIkvzna8FdEBRTCKqe+KbdhJiYedt3yIuteggBWDOhQ==" workbookSaltValue="gZ+5y5QeZljZhNWp0Smv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<sst xmlns="http://schemas.openxmlformats.org/spreadsheetml/2006/main" count="228" uniqueCount="114">
  <si>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</si>
  <si>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</si>
  <si>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</si>
  <si>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</si>
  <si>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</si>
  <si>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</si>
  <si>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</si>
  <si>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</si>
  <si>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</si>
  <si>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</si>
  <si>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</si>
  <si>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</si>
  <si>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</si>
  <si>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</si>
  <si>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</si>
  <si>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</si>
  <si>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</si>
  <si>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</si>
  <si>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</si>
  <si>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</si>
  <si>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</si>
  <si>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</si>
  <si>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</si>
  <si>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</si>
  <si>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</si>
  <si>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</si>
  <si>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</si>
  <si>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</si>
  <si>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</si>
  <si>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</si>
  <si>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</si>
  <si>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</si>
  <si>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</si>
  <si>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</si>
  <si>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</si>
  <si>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</si>
  <si>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</si>
  <si>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</si>
  <si>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</si>
  <si>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</si>
  <si>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</si>
  <si>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</si>
  <si>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</si>
  <si>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</si>
  <si>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</si>
  <si>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</si>
  <si>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</si>
  <si>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</si>
  <si>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</si>
  <si>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</si>
  <si>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</si>
  <si>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</si>
  <si>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</si>
  <si>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</si>
  <si>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</si>
  <si>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</si>
  <si>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</si>
  <si>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</si>
  <si>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</si>
  <si>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</si>
  <si>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</si>
  <si>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</si>
  <si>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</si>
  <si>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</si>
  <si>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</si>
  <si>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</si>
  <si>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</si>
  <si>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</si>
  <si>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</si>
  <si>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</si>
  <si>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</si>
  <si>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</si>
  <si>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</si>
  <si>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</si>
  <si>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</si>
  <si>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</si>
  <si>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</si>
  <si>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</si>
  <si>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</si>
  <si>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</si>
  <si>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</si>
  <si>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</si>
  <si>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</si>
  <si>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</si>
  <si>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</si>
  <si>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</si>
  <si>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</si>
  <si>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</si>
  <si>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</si>
  <si>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</si>
  <si>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</si>
  <si>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</si>
  <si>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</si>
  <si>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</si>
  <si>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</si>
  <si>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</si>
  <si>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</si>
  <si>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</si>
  <si>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</si>
  <si>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</si>
  <si>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</si>
  <si>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</si>
  <si>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</si>
  <si>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</si>
  <si>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</si>
  <si>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</si>
  <si>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</si>
  <si>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</si>
  <si>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</si>
  <si>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</si>
  <si>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</si>
  <si>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比較的新しい管渠施設であるため、現在のところ更新投資の予定はない。</t>
    <phoneticPr fontId="16"/>
  </si>
  <si>
    <t xml:space="preserve">　収益的収支比率及び経費回収率から判断すると使用料で経費をほぼ賄えてはいるが、人口減少に伴い使用料収入が減少することが予想されることから、一般会計繰入金の増加が予想される。令和元年度から公営企業会計へ移行したことで、経営成績及び財政状況を正確に把握し、経営改善に向けた取り組みを行っていく。
　また、整備後の水洗化を積極的に進めるため、未加入世帯に対し、加入促進用チラシ及びリーフレットで啓発活動を行い、水洗化率の向上に努めていく。
</t>
    <rPh sb="31" eb="32">
      <t>マカナ</t>
    </rPh>
    <rPh sb="77" eb="79">
      <t>ゾウカ</t>
    </rPh>
    <rPh sb="80" eb="82">
      <t>ヨソウ</t>
    </rPh>
    <rPh sb="86" eb="88">
      <t>レイワ</t>
    </rPh>
    <rPh sb="88" eb="90">
      <t>ガンネン</t>
    </rPh>
    <rPh sb="90" eb="91">
      <t>ド</t>
    </rPh>
    <phoneticPr fontId="16"/>
  </si>
  <si>
    <t>①収益的収支比率は、90％を上回っているが、使用料収入が不足している状況となっている。今後人口減少に伴い使用料収入が減少することが予想されることから、使用料体系の見直しの検討が必要となっている。
④企業債残高対事業規模比率は、施設整備事業が概ね完了しているため、建設改良費に対する地方債残高は年々減少していく。しかし、今後施設の改築更新が想定されるため、効率的かつ効果的な改築更新計画を立案することが必要となっている。
⑤経費回収率は、年々上がってきてはいるものの、類似団体平均より下回っており、維持管理費が使用料で賄えていない状況となっている。経費削減に努めていく一方、使用料体系の見直しの検討が必要となっている。
⑥汚水処理原価は、減少傾向にあるものの、類似団体平均を上回っており、経費削減に努めていく一方、未加入世帯に対し加入促進に努めていく。
⑦施設利用率は、類似団体平均を下回っており、適正な利用になっていない状況となっている。設備更新の際にはダウンサイジングなどの検討が必要となっている。
⑧水洗化率は、年々上がってきているが、収益的収支比率及び経費回収率が低いことから、未加入世帯に対し加入促進に努めていく。</t>
    <rPh sb="14" eb="16">
      <t>ウワマワ</t>
    </rPh>
    <rPh sb="45" eb="47">
      <t>ジンコウ</t>
    </rPh>
    <rPh sb="47" eb="49">
      <t>ゲンショウ</t>
    </rPh>
    <rPh sb="50" eb="51">
      <t>トモナ</t>
    </rPh>
    <rPh sb="148" eb="150">
      <t>ゲンショウ</t>
    </rPh>
    <rPh sb="169" eb="171">
      <t>ソウテイ</t>
    </rPh>
    <rPh sb="336" eb="338">
      <t>ウワマワ</t>
    </rPh>
    <rPh sb="419" eb="421">
      <t>セツビ</t>
    </rPh>
    <rPh sb="421" eb="423">
      <t>コウシン</t>
    </rPh>
    <rPh sb="424" eb="425">
      <t>サイ</t>
    </rPh>
    <rPh sb="470" eb="473">
      <t>シュウエキテキ</t>
    </rPh>
    <rPh sb="473" eb="475">
      <t>シュウシ</t>
    </rPh>
    <rPh sb="475" eb="477">
      <t>ヒリツ</t>
    </rPh>
    <rPh sb="477" eb="478">
      <t>オヨ</t>
    </rPh>
    <rPh sb="479" eb="481">
      <t>ケイヒ</t>
    </rPh>
    <rPh sb="481" eb="483">
      <t>カイシュウ</t>
    </rPh>
    <rPh sb="483" eb="484">
      <t>リツ</t>
    </rPh>
    <rPh sb="485" eb="486">
      <t>ヒク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</si>
</sst>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73-4B22-9075-B028AD988A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7C73-4B22-9075-B028AD988A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24.78</c:v>
                </c:pt>
                <c:pt idx="1">
                  <c:v>25.44</c:v>
                </c:pt>
                <c:pt idx="2">
                  <c:v>25.56</c:v>
                </c:pt>
                <c:pt idx="3">
                  <c:v>26</c:v>
                </c:pt>
                <c:pt idx="4">
                  <c:v>25.22</c:v>
                </c:pt>
              </c:numCache>
            </c:numRef>
          </c:val>
          <c:extLst>
            <c:ext xmlns:c16="http://schemas.microsoft.com/office/drawing/2014/chart" uri="{C3380CC4-5D6E-409C-BE32-E72D297353CC}">
              <c16:uniqueId val="{00000000-1F70-45CF-9876-AAC5855CEC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1F70-45CF-9876-AAC5855CEC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61.22</c:v>
                </c:pt>
                <c:pt idx="1">
                  <c:v>64.67</c:v>
                </c:pt>
                <c:pt idx="2">
                  <c:v>69.52</c:v>
                </c:pt>
                <c:pt idx="3">
                  <c:v>70.05</c:v>
                </c:pt>
                <c:pt idx="4">
                  <c:v>70.290000000000006</c:v>
                </c:pt>
              </c:numCache>
            </c:numRef>
          </c:val>
          <c:extLst>
            <c:ext xmlns:c16="http://schemas.microsoft.com/office/drawing/2014/chart" uri="{C3380CC4-5D6E-409C-BE32-E72D297353CC}">
              <c16:uniqueId val="{00000000-F20B-4EC0-8EB8-E5B70492C9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F20B-4EC0-8EB8-E5B70492C9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37.020000000000003</c:v>
                </c:pt>
                <c:pt idx="1">
                  <c:v>37.880000000000003</c:v>
                </c:pt>
                <c:pt idx="2">
                  <c:v>30.85</c:v>
                </c:pt>
                <c:pt idx="3">
                  <c:v>85.23</c:v>
                </c:pt>
                <c:pt idx="4">
                  <c:v>93.01</c:v>
                </c:pt>
              </c:numCache>
            </c:numRef>
          </c:val>
          <c:extLst>
            <c:ext xmlns:c16="http://schemas.microsoft.com/office/drawing/2014/chart" uri="{C3380CC4-5D6E-409C-BE32-E72D297353CC}">
              <c16:uniqueId val="{00000000-32DC-4A9F-A990-73B9A27416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C-4A9F-A990-73B9A27416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EA-4F09-B9F9-5A8A48018A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A-4F09-B9F9-5A8A48018A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6-4FE1-A5F2-48B27B1B45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6-4FE1-A5F2-48B27B1B45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D9-45AB-8215-A0BAD1F590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D9-45AB-8215-A0BAD1F590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E-4380-8D49-68098F3091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E-4380-8D49-68098F3091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3628.19</c:v>
                </c:pt>
                <c:pt idx="1">
                  <c:v>577.76</c:v>
                </c:pt>
                <c:pt idx="2">
                  <c:v>4285.24</c:v>
                </c:pt>
                <c:pt idx="3">
                  <c:v>4010.62</c:v>
                </c:pt>
                <c:pt idx="4">
                  <c:v>4050.41</c:v>
                </c:pt>
              </c:numCache>
            </c:numRef>
          </c:val>
          <c:extLst>
            <c:ext xmlns:c16="http://schemas.microsoft.com/office/drawing/2014/chart" uri="{C3380CC4-5D6E-409C-BE32-E72D297353CC}">
              <c16:uniqueId val="{00000000-D7D8-4C14-A91D-FAB0E1B34C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D7D8-4C14-A91D-FAB0E1B34C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26.24</c:v>
                </c:pt>
                <c:pt idx="1">
                  <c:v>32.340000000000003</c:v>
                </c:pt>
                <c:pt idx="2">
                  <c:v>24.36</c:v>
                </c:pt>
                <c:pt idx="3">
                  <c:v>34.86</c:v>
                </c:pt>
                <c:pt idx="4">
                  <c:v>51.02</c:v>
                </c:pt>
              </c:numCache>
            </c:numRef>
          </c:val>
          <c:extLst>
            <c:ext xmlns:c16="http://schemas.microsoft.com/office/drawing/2014/chart" uri="{C3380CC4-5D6E-409C-BE32-E72D297353CC}">
              <c16:uniqueId val="{00000000-5721-47C2-8E9E-23EC460DBE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5721-47C2-8E9E-23EC460DBE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922.29</c:v>
                </c:pt>
                <c:pt idx="1">
                  <c:v>675.07</c:v>
                </c:pt>
                <c:pt idx="2">
                  <c:v>617.32000000000005</c:v>
                </c:pt>
                <c:pt idx="3">
                  <c:v>443.17</c:v>
                </c:pt>
                <c:pt idx="4">
                  <c:v>275.18</c:v>
                </c:pt>
              </c:numCache>
            </c:numRef>
          </c:val>
          <c:extLst>
            <c:ext xmlns:c16="http://schemas.microsoft.com/office/drawing/2014/chart" uri="{C3380CC4-5D6E-409C-BE32-E72D297353CC}">
              <c16:uniqueId val="{00000000-9D52-487E-9DF2-EC500EDBC4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9D52-487E-9DF2-EC500EDBC4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9" zoomScaleNormal="100" workbookViewId="0">
      <selection activeCell="CA18" sqref="CA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遠野市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27161</v>
      </c>
      <c r="AM8" s="74"/>
      <c r="AN8" s="74"/>
      <c r="AO8" s="74"/>
      <c r="AP8" s="74"/>
      <c r="AQ8" s="74"/>
      <c r="AR8" s="74"/>
      <c r="AS8" s="74"/>
      <c r="AT8" s="73">
        <f>データ!T6</f>
        <v>825.97</v>
      </c>
      <c r="AU8" s="73"/>
      <c r="AV8" s="73"/>
      <c r="AW8" s="73"/>
      <c r="AX8" s="73"/>
      <c r="AY8" s="73"/>
      <c r="AZ8" s="73"/>
      <c r="BA8" s="73"/>
      <c r="BB8" s="73">
        <f>データ!U6</f>
        <v>32.880000000000003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3.79</v>
      </c>
      <c r="Q10" s="73"/>
      <c r="R10" s="73"/>
      <c r="S10" s="73"/>
      <c r="T10" s="73"/>
      <c r="U10" s="73"/>
      <c r="V10" s="73"/>
      <c r="W10" s="73">
        <f>データ!Q6</f>
        <v>99.18</v>
      </c>
      <c r="X10" s="73"/>
      <c r="Y10" s="73"/>
      <c r="Z10" s="73"/>
      <c r="AA10" s="73"/>
      <c r="AB10" s="73"/>
      <c r="AC10" s="73"/>
      <c r="AD10" s="74">
        <f>データ!R6</f>
        <v>2602</v>
      </c>
      <c r="AE10" s="74"/>
      <c r="AF10" s="74"/>
      <c r="AG10" s="74"/>
      <c r="AH10" s="74"/>
      <c r="AI10" s="74"/>
      <c r="AJ10" s="74"/>
      <c r="AK10" s="2"/>
      <c r="AL10" s="74">
        <f>データ!V6</f>
        <v>1020</v>
      </c>
      <c r="AM10" s="74"/>
      <c r="AN10" s="74"/>
      <c r="AO10" s="74"/>
      <c r="AP10" s="74"/>
      <c r="AQ10" s="74"/>
      <c r="AR10" s="74"/>
      <c r="AS10" s="74"/>
      <c r="AT10" s="73">
        <f>データ!W6</f>
        <v>0.56000000000000005</v>
      </c>
      <c r="AU10" s="73"/>
      <c r="AV10" s="73"/>
      <c r="AW10" s="73"/>
      <c r="AX10" s="73"/>
      <c r="AY10" s="73"/>
      <c r="AZ10" s="73"/>
      <c r="BA10" s="73"/>
      <c r="BB10" s="73">
        <f>データ!X6</f>
        <v>1821.43</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eBdfFJnSgP2qdzWvVstJIKoD48+2vq9xlI0eEDvAfsk0aFCxEW8E0s1KmP5dLYNmNfeFB5OdPECytKVl0iSe/A==" saltValue="A8D+V6aHtmOhZQx5Mm0q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32085</v>
      </c>
      <c r="D6" s="33">
        <f t="shared" si="3"/>
        <v>47</v>
      </c>
      <c r="E6" s="33">
        <f t="shared" si="3"/>
        <v>17</v>
      </c>
      <c r="F6" s="33">
        <f t="shared" si="3"/>
        <v>4</v>
      </c>
      <c r="G6" s="33">
        <f t="shared" si="3"/>
        <v>0</v>
      </c>
      <c r="H6" s="33" t="str">
        <f t="shared" si="3"/>
        <v>岩手県　遠野市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3.79</v>
      </c>
      <c r="Q6" s="34">
        <f t="shared" si="3"/>
        <v>99.18</v>
      </c>
      <c r="R6" s="34">
        <f t="shared" si="3"/>
        <v>2602</v>
      </c>
      <c r="S6" s="34">
        <f t="shared" si="3"/>
        <v>27161</v>
      </c>
      <c r="T6" s="34">
        <f t="shared" si="3"/>
        <v>825.97</v>
      </c>
      <c r="U6" s="34">
        <f t="shared" si="3"/>
        <v>32.880000000000003</v>
      </c>
      <c r="V6" s="34">
        <f t="shared" si="3"/>
        <v>1020</v>
      </c>
      <c r="W6" s="34">
        <f t="shared" si="3"/>
        <v>0.56000000000000005</v>
      </c>
      <c r="X6" s="34">
        <f t="shared" si="3"/>
        <v>1821.43</v>
      </c>
      <c r="Y6" s="35">
        <f>IF(Y7="",NA(),Y7)</f>
        <v>37.020000000000003</v>
      </c>
      <c r="Z6" s="35">
        <f t="shared" ref="Z6:AH6" si="4">IF(Z7="",NA(),Z7)</f>
        <v>37.880000000000003</v>
      </c>
      <c r="AA6" s="35">
        <f t="shared" si="4"/>
        <v>30.85</v>
      </c>
      <c r="AB6" s="35">
        <f t="shared" si="4"/>
        <v>85.23</v>
      </c>
      <c r="AC6" s="35">
        <f t="shared" si="4"/>
        <v>93.01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3628.19</v>
      </c>
      <c r="BG6" s="35">
        <f t="shared" ref="BG6:BO6" si="7">IF(BG7="",NA(),BG7)</f>
        <v>577.76</v>
      </c>
      <c r="BH6" s="35">
        <f t="shared" si="7"/>
        <v>4285.24</v>
      </c>
      <c r="BI6" s="35">
        <f t="shared" si="7"/>
        <v>4010.62</v>
      </c>
      <c r="BJ6" s="35">
        <f t="shared" si="7"/>
        <v>4050.41</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26.24</v>
      </c>
      <c r="BR6" s="35">
        <f t="shared" ref="BR6:BZ6" si="8">IF(BR7="",NA(),BR7)</f>
        <v>32.340000000000003</v>
      </c>
      <c r="BS6" s="35">
        <f t="shared" si="8"/>
        <v>24.36</v>
      </c>
      <c r="BT6" s="35">
        <f t="shared" si="8"/>
        <v>34.86</v>
      </c>
      <c r="BU6" s="35">
        <f t="shared" si="8"/>
        <v>51.02</v>
      </c>
      <c r="BV6" s="35">
        <f t="shared" si="8"/>
        <v>50.54</v>
      </c>
      <c r="BW6" s="35">
        <f t="shared" si="8"/>
        <v>49.22</v>
      </c>
      <c r="BX6" s="35">
        <f t="shared" si="8"/>
        <v>53.7</v>
      </c>
      <c r="BY6" s="35">
        <f t="shared" si="8"/>
        <v>74.3</v>
      </c>
      <c r="BZ6" s="35">
        <f t="shared" si="8"/>
        <v>72.260000000000005</v>
      </c>
      <c r="CA6" s="34" t="str">
        <f>IF(CA7="","",IF(CA7="-","【-】","【"&amp;SUBSTITUTE(TEXT(CA7,"#,##0.00"),"-","△")&amp;"】"))</f>
        <v>【74.48】</v>
      </c>
      <c r="CB6" s="35">
        <f>IF(CB7="",NA(),CB7)</f>
        <v>922.29</v>
      </c>
      <c r="CC6" s="35">
        <f t="shared" ref="CC6:CK6" si="9">IF(CC7="",NA(),CC7)</f>
        <v>675.07</v>
      </c>
      <c r="CD6" s="35">
        <f t="shared" si="9"/>
        <v>617.32000000000005</v>
      </c>
      <c r="CE6" s="35">
        <f t="shared" si="9"/>
        <v>443.17</v>
      </c>
      <c r="CF6" s="35">
        <f t="shared" si="9"/>
        <v>275.18</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24.78</v>
      </c>
      <c r="CN6" s="35">
        <f t="shared" ref="CN6:CV6" si="10">IF(CN7="",NA(),CN7)</f>
        <v>25.44</v>
      </c>
      <c r="CO6" s="35">
        <f t="shared" si="10"/>
        <v>25.56</v>
      </c>
      <c r="CP6" s="35">
        <f t="shared" si="10"/>
        <v>26</v>
      </c>
      <c r="CQ6" s="35">
        <f t="shared" si="10"/>
        <v>25.22</v>
      </c>
      <c r="CR6" s="35">
        <f t="shared" si="10"/>
        <v>34.74</v>
      </c>
      <c r="CS6" s="35">
        <f t="shared" si="10"/>
        <v>36.65</v>
      </c>
      <c r="CT6" s="35">
        <f t="shared" si="10"/>
        <v>37.72</v>
      </c>
      <c r="CU6" s="35">
        <f t="shared" si="10"/>
        <v>43.36</v>
      </c>
      <c r="CV6" s="35">
        <f t="shared" si="10"/>
        <v>42.56</v>
      </c>
      <c r="CW6" s="34" t="str">
        <f>IF(CW7="","",IF(CW7="-","【-】","【"&amp;SUBSTITUTE(TEXT(CW7,"#,##0.00"),"-","△")&amp;"】"))</f>
        <v>【42.82】</v>
      </c>
      <c r="CX6" s="35">
        <f>IF(CX7="",NA(),CX7)</f>
        <v>61.22</v>
      </c>
      <c r="CY6" s="35">
        <f t="shared" ref="CY6:DG6" si="11">IF(CY7="",NA(),CY7)</f>
        <v>64.67</v>
      </c>
      <c r="CZ6" s="35">
        <f t="shared" si="11"/>
        <v>69.52</v>
      </c>
      <c r="DA6" s="35">
        <f t="shared" si="11"/>
        <v>70.05</v>
      </c>
      <c r="DB6" s="35">
        <f t="shared" si="11"/>
        <v>70.290000000000006</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32085</v>
      </c>
      <c r="D7" s="37">
        <v>47</v>
      </c>
      <c r="E7" s="37">
        <v>17</v>
      </c>
      <c r="F7" s="37">
        <v>4</v>
      </c>
      <c r="G7" s="37">
        <v>0</v>
      </c>
      <c r="H7" s="37" t="s">
        <v>98</v>
      </c>
      <c r="I7" s="37" t="s">
        <v>99</v>
      </c>
      <c r="J7" s="37" t="s">
        <v>100</v>
      </c>
      <c r="K7" s="37" t="s">
        <v>101</v>
      </c>
      <c r="L7" s="37" t="s">
        <v>102</v>
      </c>
      <c r="M7" s="37" t="s">
        <v>103</v>
      </c>
      <c r="N7" s="38" t="s">
        <v>104</v>
      </c>
      <c r="O7" s="38" t="s">
        <v>105</v>
      </c>
      <c r="P7" s="38">
        <v>3.79</v>
      </c>
      <c r="Q7" s="38">
        <v>99.18</v>
      </c>
      <c r="R7" s="38">
        <v>2602</v>
      </c>
      <c r="S7" s="38">
        <v>27161</v>
      </c>
      <c r="T7" s="38">
        <v>825.97</v>
      </c>
      <c r="U7" s="38">
        <v>32.880000000000003</v>
      </c>
      <c r="V7" s="38">
        <v>1020</v>
      </c>
      <c r="W7" s="38">
        <v>0.56000000000000005</v>
      </c>
      <c r="X7" s="38">
        <v>1821.43</v>
      </c>
      <c r="Y7" s="38">
        <v>37.020000000000003</v>
      </c>
      <c r="Z7" s="38">
        <v>37.880000000000003</v>
      </c>
      <c r="AA7" s="38">
        <v>30.85</v>
      </c>
      <c r="AB7" s="38">
        <v>85.23</v>
      </c>
      <c r="AC7" s="38">
        <v>93.01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3628.19</v>
      </c>
      <c r="BG7" s="38">
        <v>577.76</v>
      </c>
      <c r="BH7" s="38">
        <v>4285.24</v>
      </c>
      <c r="BI7" s="38">
        <v>4010.62</v>
      </c>
      <c r="BJ7" s="38">
        <v>4050.41</v>
      </c>
      <c r="BK7" s="38">
        <v>1671.86</v>
      </c>
      <c r="BL7" s="38">
        <v>1673.47</v>
      </c>
      <c r="BM7" s="38">
        <v>1592.72</v>
      </c>
      <c r="BN7" s="38">
        <v>1243.71</v>
      </c>
      <c r="BO7" s="38">
        <v>1194.1500000000001</v>
      </c>
      <c r="BP7" s="38">
        <v>1209.4000000000001</v>
      </c>
      <c r="BQ7" s="38">
        <v>26.24</v>
      </c>
      <c r="BR7" s="38">
        <v>32.340000000000003</v>
      </c>
      <c r="BS7" s="38">
        <v>24.36</v>
      </c>
      <c r="BT7" s="38">
        <v>34.86</v>
      </c>
      <c r="BU7" s="38">
        <v>51.02</v>
      </c>
      <c r="BV7" s="38">
        <v>50.54</v>
      </c>
      <c r="BW7" s="38">
        <v>49.22</v>
      </c>
      <c r="BX7" s="38">
        <v>53.7</v>
      </c>
      <c r="BY7" s="38">
        <v>74.3</v>
      </c>
      <c r="BZ7" s="38">
        <v>72.260000000000005</v>
      </c>
      <c r="CA7" s="38">
        <v>74.48</v>
      </c>
      <c r="CB7" s="38">
        <v>922.29</v>
      </c>
      <c r="CC7" s="38">
        <v>675.07</v>
      </c>
      <c r="CD7" s="38">
        <v>617.32000000000005</v>
      </c>
      <c r="CE7" s="38">
        <v>443.17</v>
      </c>
      <c r="CF7" s="38">
        <v>275.18</v>
      </c>
      <c r="CG7" s="38">
        <v>320.36</v>
      </c>
      <c r="CH7" s="38">
        <v>332.02</v>
      </c>
      <c r="CI7" s="38">
        <v>300.35000000000002</v>
      </c>
      <c r="CJ7" s="38">
        <v>221.81</v>
      </c>
      <c r="CK7" s="38">
        <v>230.02</v>
      </c>
      <c r="CL7" s="38">
        <v>219.46</v>
      </c>
      <c r="CM7" s="38">
        <v>24.78</v>
      </c>
      <c r="CN7" s="38">
        <v>25.44</v>
      </c>
      <c r="CO7" s="38">
        <v>25.56</v>
      </c>
      <c r="CP7" s="38">
        <v>26</v>
      </c>
      <c r="CQ7" s="38">
        <v>25.22</v>
      </c>
      <c r="CR7" s="38">
        <v>34.74</v>
      </c>
      <c r="CS7" s="38">
        <v>36.65</v>
      </c>
      <c r="CT7" s="38">
        <v>37.72</v>
      </c>
      <c r="CU7" s="38">
        <v>43.36</v>
      </c>
      <c r="CV7" s="38">
        <v>42.56</v>
      </c>
      <c r="CW7" s="38">
        <v>42.82</v>
      </c>
      <c r="CX7" s="38">
        <v>61.22</v>
      </c>
      <c r="CY7" s="38">
        <v>64.67</v>
      </c>
      <c r="CZ7" s="38">
        <v>69.52</v>
      </c>
      <c r="DA7" s="38">
        <v>70.05</v>
      </c>
      <c r="DB7" s="38">
        <v>70.290000000000006</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鈴木亮</cp:lastModifiedBy>
  <cp:lastPrinted>2020-01-20T04:32:31Z</cp:lastPrinted>
  <dcterms:created xsi:type="dcterms:W3CDTF">2019-12-05T05:10:04Z</dcterms:created>
  <dcterms:modified xsi:type="dcterms:W3CDTF">2020-01-21T06:19:58Z</dcterms:modified>
  <cp:category/>
</cp:coreProperties>
</file>